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U:\Privat\"/>
    </mc:Choice>
  </mc:AlternateContent>
  <bookViews>
    <workbookView xWindow="0" yWindow="0" windowWidth="28800" windowHeight="1302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I5" i="1"/>
  <c r="E5" i="1"/>
  <c r="U7" i="1" l="1"/>
  <c r="Q7" i="1"/>
  <c r="M7" i="1"/>
  <c r="I7" i="1"/>
  <c r="E7" i="1" l="1"/>
  <c r="B13" i="1" l="1"/>
  <c r="E13" i="1" s="1"/>
  <c r="I13" i="1" s="1"/>
  <c r="M13" i="1" s="1"/>
  <c r="Q13" i="1" s="1"/>
  <c r="U13" i="1" s="1"/>
  <c r="M6" i="1"/>
  <c r="U11" i="1"/>
  <c r="U5" i="1"/>
  <c r="U6" i="1" s="1"/>
  <c r="Q11" i="1"/>
  <c r="Q5" i="1"/>
  <c r="Q6" i="1" s="1"/>
  <c r="M11" i="1"/>
  <c r="I11" i="1"/>
  <c r="E11" i="1"/>
  <c r="I6" i="1"/>
  <c r="E6" i="1" l="1"/>
  <c r="B11" i="1"/>
</calcChain>
</file>

<file path=xl/sharedStrings.xml><?xml version="1.0" encoding="utf-8"?>
<sst xmlns="http://schemas.openxmlformats.org/spreadsheetml/2006/main" count="102" uniqueCount="19">
  <si>
    <t>Einmaischen</t>
  </si>
  <si>
    <t>Zieltemperatur</t>
  </si>
  <si>
    <t>°C</t>
  </si>
  <si>
    <t>Temperatur Thermoport</t>
  </si>
  <si>
    <t>Temperatur Malz</t>
  </si>
  <si>
    <t>Masse Malz</t>
  </si>
  <si>
    <t>kg</t>
  </si>
  <si>
    <t>Masse Wasser</t>
  </si>
  <si>
    <t>Temperatur Wasser</t>
  </si>
  <si>
    <t>Verhältnis Wasser:Malz</t>
  </si>
  <si>
    <t>-</t>
  </si>
  <si>
    <t>1. Rast</t>
  </si>
  <si>
    <t>Temperatur Maische</t>
  </si>
  <si>
    <t>Masse Maische</t>
  </si>
  <si>
    <t>2. Rast</t>
  </si>
  <si>
    <t>3. Rast</t>
  </si>
  <si>
    <t>4. Rast</t>
  </si>
  <si>
    <t>5. Rast</t>
  </si>
  <si>
    <t>Gesamtwasser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</si>
</sst>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7">
    <xf numFmtId="0" fontId="0" fillId="0" borderId="0" xfId="0"/>
    <xf numFmtId="0" fontId="1" fillId="2" borderId="1" xfId="1"/>
    <xf numFmtId="164" fontId="2" fillId="3" borderId="2" xfId="2" applyNumberFormat="1"/>
    <xf numFmtId="0" fontId="2" fillId="3" borderId="2" xfId="2" applyAlignment="1">
      <alignment horizontal="right"/>
    </xf>
    <xf numFmtId="0" fontId="3" fillId="0" borderId="0" xfId="0" applyFont="1"/>
    <xf numFmtId="164" fontId="1" fillId="2" borderId="1" xfId="1" applyNumberFormat="1"/>
    <xf numFmtId="0" fontId="2" fillId="3" borderId="2" xfId="2"/>
  </cellXfs>
  <cellStyles count="3">
    <cellStyle name="Ausgabe" xfId="2" builtinId="21"/>
    <cellStyle name="Eingabe" xfId="1" builtinId="20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W13"/>
  <sheetViews>
    <sheetView tabSelected="1" workbookViewId="0">
      <selection activeCell="B9" sqref="B9"/>
    </sheetView>
  </sheetViews>
  <sheetFormatPr baseColWidth="10" defaultRowHeight="15" outlineLevelCol="1" x14ac:dyDescent="0.25"/>
  <cols>
    <col min="1" max="1" width="22.7109375" bestFit="1" customWidth="1"/>
    <col min="4" max="4" width="22.7109375" customWidth="1" outlineLevel="1"/>
    <col min="5" max="6" width="11.42578125" customWidth="1" outlineLevel="1"/>
    <col min="7" max="7" width="3.7109375" customWidth="1"/>
    <col min="8" max="8" width="22.7109375" customWidth="1" outlineLevel="1"/>
    <col min="9" max="10" width="11.42578125" customWidth="1" outlineLevel="1"/>
    <col min="11" max="11" width="3.7109375" customWidth="1"/>
    <col min="12" max="12" width="22.7109375" customWidth="1" outlineLevel="1"/>
    <col min="13" max="14" width="11.42578125" customWidth="1" outlineLevel="1"/>
    <col min="15" max="15" width="3.7109375" customWidth="1"/>
    <col min="16" max="16" width="22.7109375" hidden="1" customWidth="1" outlineLevel="1"/>
    <col min="17" max="18" width="11.42578125" hidden="1" customWidth="1" outlineLevel="1"/>
    <col min="19" max="19" width="3.7109375" customWidth="1" collapsed="1"/>
    <col min="20" max="20" width="22.7109375" hidden="1" customWidth="1" outlineLevel="1"/>
    <col min="21" max="22" width="11.42578125" hidden="1" customWidth="1" outlineLevel="1"/>
    <col min="23" max="23" width="3.7109375" customWidth="1" collapsed="1"/>
  </cols>
  <sheetData>
    <row r="1" spans="1:22" ht="18.75" x14ac:dyDescent="0.3">
      <c r="A1" s="4" t="s">
        <v>0</v>
      </c>
      <c r="D1" s="4" t="s">
        <v>11</v>
      </c>
      <c r="H1" s="4" t="s">
        <v>14</v>
      </c>
      <c r="L1" s="4" t="s">
        <v>15</v>
      </c>
      <c r="P1" s="4" t="s">
        <v>16</v>
      </c>
      <c r="T1" s="4" t="s">
        <v>17</v>
      </c>
    </row>
    <row r="3" spans="1:22" x14ac:dyDescent="0.25">
      <c r="A3" t="s">
        <v>1</v>
      </c>
      <c r="B3" s="1">
        <v>52</v>
      </c>
      <c r="C3" t="s">
        <v>2</v>
      </c>
      <c r="D3" t="s">
        <v>1</v>
      </c>
      <c r="E3" s="1">
        <v>62</v>
      </c>
      <c r="F3" t="s">
        <v>2</v>
      </c>
      <c r="H3" t="s">
        <v>1</v>
      </c>
      <c r="I3" s="1">
        <v>72</v>
      </c>
      <c r="J3" t="s">
        <v>2</v>
      </c>
      <c r="L3" t="s">
        <v>1</v>
      </c>
      <c r="M3" s="1">
        <v>78</v>
      </c>
      <c r="N3" t="s">
        <v>2</v>
      </c>
      <c r="P3" t="s">
        <v>1</v>
      </c>
      <c r="Q3" s="1">
        <v>78</v>
      </c>
      <c r="R3" t="s">
        <v>2</v>
      </c>
      <c r="T3" t="s">
        <v>1</v>
      </c>
      <c r="U3" s="1">
        <v>78</v>
      </c>
      <c r="V3" t="s">
        <v>2</v>
      </c>
    </row>
    <row r="5" spans="1:22" x14ac:dyDescent="0.25">
      <c r="A5" t="s">
        <v>3</v>
      </c>
      <c r="B5" s="1">
        <v>22</v>
      </c>
      <c r="C5" t="s">
        <v>2</v>
      </c>
      <c r="D5" t="s">
        <v>3</v>
      </c>
      <c r="E5" s="1">
        <f>B3</f>
        <v>52</v>
      </c>
      <c r="F5" t="s">
        <v>2</v>
      </c>
      <c r="H5" t="s">
        <v>3</v>
      </c>
      <c r="I5" s="1">
        <f>E3</f>
        <v>62</v>
      </c>
      <c r="J5" t="s">
        <v>2</v>
      </c>
      <c r="L5" t="s">
        <v>3</v>
      </c>
      <c r="M5" s="1">
        <f>I3</f>
        <v>72</v>
      </c>
      <c r="N5" t="s">
        <v>2</v>
      </c>
      <c r="P5" t="s">
        <v>3</v>
      </c>
      <c r="Q5" s="1">
        <f>M3</f>
        <v>78</v>
      </c>
      <c r="R5" t="s">
        <v>2</v>
      </c>
      <c r="T5" t="s">
        <v>3</v>
      </c>
      <c r="U5" s="1">
        <f>Q3</f>
        <v>78</v>
      </c>
      <c r="V5" t="s">
        <v>2</v>
      </c>
    </row>
    <row r="6" spans="1:22" x14ac:dyDescent="0.25">
      <c r="A6" t="s">
        <v>4</v>
      </c>
      <c r="B6" s="1">
        <v>22</v>
      </c>
      <c r="C6" t="s">
        <v>2</v>
      </c>
      <c r="D6" t="s">
        <v>12</v>
      </c>
      <c r="E6" s="1">
        <f>E5</f>
        <v>52</v>
      </c>
      <c r="F6" t="s">
        <v>2</v>
      </c>
      <c r="H6" t="s">
        <v>12</v>
      </c>
      <c r="I6" s="1">
        <f>I5</f>
        <v>62</v>
      </c>
      <c r="J6" t="s">
        <v>2</v>
      </c>
      <c r="L6" t="s">
        <v>12</v>
      </c>
      <c r="M6" s="1">
        <f>M5</f>
        <v>72</v>
      </c>
      <c r="N6" t="s">
        <v>2</v>
      </c>
      <c r="P6" t="s">
        <v>12</v>
      </c>
      <c r="Q6" s="1">
        <f>Q5</f>
        <v>78</v>
      </c>
      <c r="R6" t="s">
        <v>2</v>
      </c>
      <c r="T6" t="s">
        <v>12</v>
      </c>
      <c r="U6" s="1">
        <f>U5</f>
        <v>78</v>
      </c>
      <c r="V6" t="s">
        <v>2</v>
      </c>
    </row>
    <row r="7" spans="1:22" x14ac:dyDescent="0.25">
      <c r="A7" t="s">
        <v>5</v>
      </c>
      <c r="B7" s="1">
        <v>6</v>
      </c>
      <c r="C7" t="s">
        <v>6</v>
      </c>
      <c r="D7" t="s">
        <v>13</v>
      </c>
      <c r="E7" s="1">
        <f>$B$7+$B$8</f>
        <v>15</v>
      </c>
      <c r="F7" t="s">
        <v>6</v>
      </c>
      <c r="H7" t="s">
        <v>13</v>
      </c>
      <c r="I7" s="5">
        <f>$B$7+$B$8+$E$10</f>
        <v>18.20473989053616</v>
      </c>
      <c r="J7" t="s">
        <v>6</v>
      </c>
      <c r="L7" t="s">
        <v>13</v>
      </c>
      <c r="M7" s="5">
        <f>$B$7+$B$8+$E$10+$I$10</f>
        <v>23.874664312253984</v>
      </c>
      <c r="N7" t="s">
        <v>6</v>
      </c>
      <c r="P7" t="s">
        <v>13</v>
      </c>
      <c r="Q7" s="5">
        <f>$B$7+$B$8+$E$10+$I$10+$M$10</f>
        <v>29.998182687709232</v>
      </c>
      <c r="R7" t="s">
        <v>6</v>
      </c>
      <c r="T7" t="s">
        <v>13</v>
      </c>
      <c r="U7" s="5">
        <f>$B$7+$B$8+$E$10+$I$10+$M$10+$Q$10</f>
        <v>29.998182687709232</v>
      </c>
      <c r="V7" t="s">
        <v>6</v>
      </c>
    </row>
    <row r="8" spans="1:22" x14ac:dyDescent="0.25">
      <c r="A8" t="s">
        <v>7</v>
      </c>
      <c r="B8" s="1">
        <v>9</v>
      </c>
      <c r="C8" t="s">
        <v>6</v>
      </c>
      <c r="D8" t="s">
        <v>8</v>
      </c>
      <c r="E8" s="1">
        <v>98</v>
      </c>
      <c r="F8" t="s">
        <v>2</v>
      </c>
      <c r="H8" t="s">
        <v>8</v>
      </c>
      <c r="I8" s="1">
        <v>98</v>
      </c>
      <c r="J8" t="s">
        <v>2</v>
      </c>
      <c r="L8" t="s">
        <v>8</v>
      </c>
      <c r="M8" s="1">
        <v>98</v>
      </c>
      <c r="N8" t="s">
        <v>2</v>
      </c>
      <c r="P8" t="s">
        <v>8</v>
      </c>
      <c r="Q8" s="1">
        <v>98</v>
      </c>
      <c r="R8" t="s">
        <v>2</v>
      </c>
      <c r="T8" t="s">
        <v>8</v>
      </c>
      <c r="U8" s="1">
        <v>98</v>
      </c>
      <c r="V8" t="s">
        <v>2</v>
      </c>
    </row>
    <row r="10" spans="1:22" x14ac:dyDescent="0.25">
      <c r="A10" t="s">
        <v>8</v>
      </c>
      <c r="B10" s="2">
        <v>60.456878686433932</v>
      </c>
      <c r="C10" t="s">
        <v>2</v>
      </c>
      <c r="D10" t="s">
        <v>7</v>
      </c>
      <c r="E10" s="2">
        <v>3.2047398905361617</v>
      </c>
      <c r="F10" t="s">
        <v>6</v>
      </c>
      <c r="H10" t="s">
        <v>7</v>
      </c>
      <c r="I10" s="2">
        <v>5.6699244217178242</v>
      </c>
      <c r="J10" t="s">
        <v>6</v>
      </c>
      <c r="L10" t="s">
        <v>7</v>
      </c>
      <c r="M10" s="2">
        <v>6.123518375455248</v>
      </c>
      <c r="N10" t="s">
        <v>6</v>
      </c>
      <c r="P10" t="s">
        <v>7</v>
      </c>
      <c r="Q10" s="2">
        <v>1.6990500615975617E-15</v>
      </c>
      <c r="R10" t="s">
        <v>6</v>
      </c>
      <c r="T10" t="s">
        <v>7</v>
      </c>
      <c r="U10" s="2">
        <v>1.6990500615975617E-15</v>
      </c>
      <c r="V10" t="s">
        <v>6</v>
      </c>
    </row>
    <row r="11" spans="1:22" x14ac:dyDescent="0.25">
      <c r="A11" t="s">
        <v>9</v>
      </c>
      <c r="B11" s="3" t="str">
        <f>CONCATENATE(ROUND(B8/B7,1)," : 1")</f>
        <v>1,5 : 1</v>
      </c>
      <c r="C11" t="s">
        <v>10</v>
      </c>
      <c r="D11" t="s">
        <v>9</v>
      </c>
      <c r="E11" s="3" t="str">
        <f>CONCATENATE(ROUND(($E$10+$B$8)/$B$7,1)," : 1")</f>
        <v>2 : 1</v>
      </c>
      <c r="F11" t="s">
        <v>10</v>
      </c>
      <c r="H11" t="s">
        <v>9</v>
      </c>
      <c r="I11" s="3" t="str">
        <f>CONCATENATE(ROUND(($I$10+$E$10+$B$8)/$B$7,1)," : 1")</f>
        <v>3 : 1</v>
      </c>
      <c r="J11" t="s">
        <v>10</v>
      </c>
      <c r="L11" t="s">
        <v>9</v>
      </c>
      <c r="M11" s="3" t="str">
        <f>CONCATENATE(ROUND(($I$10+$E$10+$B$8+$M$10)/$B$7,1)," : 1")</f>
        <v>4 : 1</v>
      </c>
      <c r="N11" t="s">
        <v>10</v>
      </c>
      <c r="P11" t="s">
        <v>9</v>
      </c>
      <c r="Q11" s="3" t="str">
        <f>CONCATENATE(ROUND(($I$10+$E$10+$B$8+$M$10+$Q$10)/$B$7,1)," : 1")</f>
        <v>4 : 1</v>
      </c>
      <c r="R11" t="s">
        <v>10</v>
      </c>
      <c r="T11" t="s">
        <v>9</v>
      </c>
      <c r="U11" s="3" t="str">
        <f>CONCATENATE(ROUND(($I$10+$E$10+$B$8+$M$10+$Q$10+$U$10)/$B$7,1)," : 1")</f>
        <v>4 : 1</v>
      </c>
      <c r="V11" t="s">
        <v>10</v>
      </c>
    </row>
    <row r="13" spans="1:22" x14ac:dyDescent="0.25">
      <c r="A13" t="s">
        <v>18</v>
      </c>
      <c r="B13" s="6">
        <f>B8</f>
        <v>9</v>
      </c>
      <c r="C13" t="s">
        <v>6</v>
      </c>
      <c r="D13" t="s">
        <v>18</v>
      </c>
      <c r="E13" s="2">
        <f>E10+B13</f>
        <v>12.204739890536162</v>
      </c>
      <c r="F13" t="s">
        <v>6</v>
      </c>
      <c r="H13" t="s">
        <v>18</v>
      </c>
      <c r="I13" s="2">
        <f>I10+E13</f>
        <v>17.874664312253987</v>
      </c>
      <c r="J13" t="s">
        <v>6</v>
      </c>
      <c r="L13" t="s">
        <v>18</v>
      </c>
      <c r="M13" s="2">
        <f>M10+I13</f>
        <v>23.998182687709235</v>
      </c>
      <c r="N13" t="s">
        <v>6</v>
      </c>
      <c r="P13" t="s">
        <v>18</v>
      </c>
      <c r="Q13" s="2">
        <f>Q10+M13</f>
        <v>23.998182687709235</v>
      </c>
      <c r="R13" t="s">
        <v>6</v>
      </c>
      <c r="T13" t="s">
        <v>18</v>
      </c>
      <c r="U13" s="2">
        <f>U10+Q13</f>
        <v>23.998182687709235</v>
      </c>
      <c r="V13" t="s">
        <v>6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Magna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Heine, Christian - EW - DE/Bad Homburg</dc:creator>
  <cp:lastModifiedBy>Heine, Christian - EW - DE/Bad Homburg</cp:lastModifiedBy>
  <dcterms:created xsi:type="dcterms:W3CDTF">2017-02-01T10:54:22Z</dcterms:created>
  <dcterms:modified xsi:type="dcterms:W3CDTF">2017-02-02T13:26:37Z</dcterms:modified>
</cp:coreProperties>
</file>