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ierkes\Desktop\"/>
    </mc:Choice>
  </mc:AlternateContent>
  <bookViews>
    <workbookView xWindow="0" yWindow="0" windowWidth="28800" windowHeight="14100"/>
  </bookViews>
  <sheets>
    <sheet name="Ausgabe" sheetId="3" r:id="rId1"/>
    <sheet name="Daten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8" i="3" l="1"/>
  <c r="D18" i="3"/>
  <c r="E18" i="3"/>
  <c r="B18" i="3"/>
  <c r="C15" i="3"/>
  <c r="D15" i="3"/>
  <c r="E15" i="3"/>
  <c r="B15" i="3"/>
  <c r="C17" i="3"/>
  <c r="D17" i="3"/>
  <c r="E17" i="3"/>
  <c r="B17" i="3"/>
  <c r="C14" i="3"/>
  <c r="D14" i="3"/>
  <c r="E14" i="3"/>
  <c r="B14" i="3"/>
  <c r="C16" i="3"/>
  <c r="D16" i="3"/>
  <c r="E16" i="3"/>
  <c r="B16" i="3"/>
  <c r="C12" i="3"/>
  <c r="D12" i="3"/>
  <c r="E12" i="3"/>
  <c r="B12" i="3"/>
  <c r="C13" i="3"/>
  <c r="D13" i="3"/>
  <c r="E13" i="3"/>
  <c r="B13" i="3"/>
  <c r="C10" i="3"/>
  <c r="D10" i="3"/>
  <c r="E10" i="3"/>
  <c r="B10" i="3"/>
  <c r="C11" i="3"/>
  <c r="D11" i="3"/>
  <c r="E11" i="3"/>
  <c r="B11" i="3"/>
  <c r="E9" i="3"/>
  <c r="D9" i="3"/>
  <c r="C9" i="3"/>
  <c r="B9" i="3"/>
  <c r="H3" i="3"/>
  <c r="C7" i="1"/>
  <c r="C5" i="1"/>
  <c r="C3" i="1"/>
  <c r="C6" i="1"/>
  <c r="C4" i="1"/>
  <c r="C2" i="1"/>
  <c r="E4" i="3" l="1"/>
  <c r="E5" i="3"/>
  <c r="E6" i="3"/>
  <c r="E7" i="3"/>
  <c r="E2" i="3"/>
  <c r="E3" i="3"/>
  <c r="C5" i="3"/>
  <c r="B5" i="3"/>
  <c r="C4" i="3"/>
  <c r="B3" i="3"/>
  <c r="D4" i="3"/>
  <c r="B4" i="3"/>
  <c r="D5" i="3"/>
  <c r="B6" i="3"/>
  <c r="C2" i="3"/>
  <c r="C6" i="3"/>
  <c r="B7" i="3"/>
  <c r="D2" i="3"/>
  <c r="D6" i="3"/>
  <c r="B2" i="3"/>
  <c r="C3" i="3"/>
  <c r="C7" i="3"/>
  <c r="D3" i="3"/>
  <c r="D7" i="3"/>
</calcChain>
</file>

<file path=xl/sharedStrings.xml><?xml version="1.0" encoding="utf-8"?>
<sst xmlns="http://schemas.openxmlformats.org/spreadsheetml/2006/main" count="30" uniqueCount="24">
  <si>
    <t>0,33 Traubenzucker</t>
  </si>
  <si>
    <t>0,75 Traubenzucker</t>
  </si>
  <si>
    <t>Größe und Zuckerart</t>
  </si>
  <si>
    <t>Gramm</t>
  </si>
  <si>
    <t>Gramm CO2</t>
  </si>
  <si>
    <t>max. Gärtemperatur in °C hier eingeben</t>
  </si>
  <si>
    <t>CO2-Faktor Traubenzucker</t>
  </si>
  <si>
    <t>CO2-Faktor Zucker</t>
  </si>
  <si>
    <t>0,33 Haushaltszucker</t>
  </si>
  <si>
    <t>0,75 Haushaltszucker</t>
  </si>
  <si>
    <t>0,50 Traubenzucker</t>
  </si>
  <si>
    <t>0,50 Haushaltszucker</t>
  </si>
  <si>
    <t>Spunddruck: CO2 in g/l</t>
  </si>
  <si>
    <t>0,83 Traubenzucker (0,33 + 0,5)</t>
  </si>
  <si>
    <t>0,66 Traubenzucker (2x 0,33)</t>
  </si>
  <si>
    <t>0,66 Haushaltszucker (2x 0,33)</t>
  </si>
  <si>
    <t>0,83 Haushaltszucker (0,33 + 0,5)</t>
  </si>
  <si>
    <t>1,0 Traubenzucker (2x 0,5)</t>
  </si>
  <si>
    <t>1,0 Haushaltszucker (2x 0,5)</t>
  </si>
  <si>
    <t>1,25 Traubenzucker (0,5 + 0,75)</t>
  </si>
  <si>
    <t>1,25 Haushaltszucker (0,5 + 0,75)</t>
  </si>
  <si>
    <t>1,5 Haushaltszucker (2x 0,75)</t>
  </si>
  <si>
    <t>1,5 Traubenzucker (2x 0,75)</t>
  </si>
  <si>
    <t>Version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</si>
</sst>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Font="1"/>
    <xf numFmtId="2" fontId="0" fillId="0" borderId="0" xfId="0" applyNumberFormat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K7" sqref="K7"/>
    </sheetView>
  </sheetViews>
  <sheetFormatPr baseColWidth="10" defaultRowHeight="15" x14ac:dyDescent="0.25"/>
  <cols>
    <col min="1" max="1" width="29.5703125" style="1" bestFit="1" customWidth="1"/>
    <col min="2" max="5" width="7.28515625" customWidth="1"/>
    <col min="7" max="7" width="36.85546875" bestFit="1" customWidth="1"/>
  </cols>
  <sheetData>
    <row r="1" spans="1:10" x14ac:dyDescent="0.25">
      <c r="B1" s="2">
        <v>0.33</v>
      </c>
      <c r="C1" s="2">
        <v>0.5</v>
      </c>
      <c r="D1" s="2">
        <v>0.75</v>
      </c>
      <c r="E1" s="2">
        <v>1</v>
      </c>
    </row>
    <row r="2" spans="1:10" x14ac:dyDescent="0.25">
      <c r="A2" s="1" t="s">
        <v>0</v>
      </c>
      <c r="B2" s="5">
        <f>$H$3+(Daten!$C2/B$1)</f>
        <v>4.191237931215646</v>
      </c>
      <c r="C2" s="5">
        <f>$H$3+(Daten!$C2/C$1)</f>
        <v>3.3299045978823125</v>
      </c>
      <c r="D2" s="5">
        <f>$H$3+(Daten!$C2/D$1)</f>
        <v>2.7725712645489793</v>
      </c>
      <c r="E2" s="5">
        <f>$H$3+(Daten!$C2/E$1)</f>
        <v>2.4939045978823122</v>
      </c>
      <c r="G2" t="s">
        <v>5</v>
      </c>
      <c r="H2">
        <v>20</v>
      </c>
      <c r="J2" s="6" t="s">
        <v>23</v>
      </c>
    </row>
    <row r="3" spans="1:10" x14ac:dyDescent="0.25">
      <c r="A3" s="1" t="s">
        <v>8</v>
      </c>
      <c r="B3" s="5">
        <f>$H$3+(Daten!$C3/B$1)</f>
        <v>5.5215409615186761</v>
      </c>
      <c r="C3" s="5">
        <f>$H$3+(Daten!$C3/C$1)</f>
        <v>4.2079045978823117</v>
      </c>
      <c r="D3" s="5">
        <f>$H$3+(Daten!$C3/D$1)</f>
        <v>3.3579045978823121</v>
      </c>
      <c r="E3" s="5">
        <f>$H$3+(Daten!$C3/E$1)</f>
        <v>2.9329045978823123</v>
      </c>
      <c r="G3" t="s">
        <v>12</v>
      </c>
      <c r="H3">
        <f>10.13 * POWER(EXP(1), -10.73797 + (2617.25 / ($H$2 + 273.15)))</f>
        <v>1.6579045978823124</v>
      </c>
    </row>
    <row r="4" spans="1:10" x14ac:dyDescent="0.25">
      <c r="A4" s="1" t="s">
        <v>10</v>
      </c>
      <c r="B4" s="5">
        <f>$H$3+(Daten!$C4/B$1)</f>
        <v>5.6579045978823128</v>
      </c>
      <c r="C4" s="5">
        <f>$H$3+(Daten!$C4/C$1)</f>
        <v>4.2979045978823125</v>
      </c>
      <c r="D4" s="5">
        <f>$H$3+(Daten!$C4/D$1)</f>
        <v>3.4179045978823126</v>
      </c>
      <c r="E4" s="5">
        <f>$H$3+(Daten!$C4/E$1)</f>
        <v>2.9779045978823122</v>
      </c>
    </row>
    <row r="5" spans="1:10" x14ac:dyDescent="0.25">
      <c r="A5" s="1" t="s">
        <v>11</v>
      </c>
      <c r="B5" s="5">
        <f>$H$3+(Daten!$C5/B$1)</f>
        <v>7.5306318706095841</v>
      </c>
      <c r="C5" s="5">
        <f>$H$3+(Daten!$C5/C$1)</f>
        <v>5.5339045978823123</v>
      </c>
      <c r="D5" s="5">
        <f>$H$3+(Daten!$C5/D$1)</f>
        <v>4.2419045978823124</v>
      </c>
      <c r="E5" s="5">
        <f>$H$3+(Daten!$C5/E$1)</f>
        <v>3.5959045978823125</v>
      </c>
    </row>
    <row r="6" spans="1:10" x14ac:dyDescent="0.25">
      <c r="A6" s="1" t="s">
        <v>1</v>
      </c>
      <c r="B6" s="5">
        <f>$H$3+(Daten!$C6/B$1)</f>
        <v>7.52457126454898</v>
      </c>
      <c r="C6" s="5">
        <f>$H$3+(Daten!$C6/C$1)</f>
        <v>5.5299045978823127</v>
      </c>
      <c r="D6" s="5">
        <f>$H$3+(Daten!$C6/D$1)</f>
        <v>4.2392379312156461</v>
      </c>
      <c r="E6" s="5">
        <f>$H$3+(Daten!$C6/E$1)</f>
        <v>3.5939045978823128</v>
      </c>
    </row>
    <row r="7" spans="1:10" x14ac:dyDescent="0.25">
      <c r="A7" s="1" t="s">
        <v>9</v>
      </c>
      <c r="B7" s="5">
        <f>$H$3+(Daten!$C7/B$1)</f>
        <v>10.466995506973221</v>
      </c>
      <c r="C7" s="5">
        <f>$H$3+(Daten!$C7/C$1)</f>
        <v>7.4719045978823129</v>
      </c>
      <c r="D7" s="5">
        <f>$H$3+(Daten!$C7/D$1)</f>
        <v>5.5339045978823123</v>
      </c>
      <c r="E7" s="5">
        <f>$H$3+(Daten!$C7/E$1)</f>
        <v>4.5649045978823128</v>
      </c>
    </row>
    <row r="8" spans="1:10" x14ac:dyDescent="0.25">
      <c r="B8" s="5"/>
      <c r="C8" s="5"/>
      <c r="D8" s="5"/>
      <c r="E8" s="5"/>
    </row>
    <row r="9" spans="1:10" x14ac:dyDescent="0.25">
      <c r="A9" s="1" t="s">
        <v>14</v>
      </c>
      <c r="B9" s="5">
        <f>2*B$2</f>
        <v>8.3824758624312921</v>
      </c>
      <c r="C9" s="5">
        <f>2*C$2</f>
        <v>6.659809195764625</v>
      </c>
      <c r="D9" s="5">
        <f>2*D$2</f>
        <v>5.5451425290979586</v>
      </c>
      <c r="E9" s="5">
        <f>2*E$2</f>
        <v>4.9878091957646244</v>
      </c>
    </row>
    <row r="10" spans="1:10" x14ac:dyDescent="0.25">
      <c r="A10" s="1" t="s">
        <v>13</v>
      </c>
      <c r="B10" s="5">
        <f>B$2+B$4</f>
        <v>9.8491425290979588</v>
      </c>
      <c r="C10" s="5">
        <f>C$2+C$4</f>
        <v>7.627809195764625</v>
      </c>
      <c r="D10" s="5">
        <f>D$2+D$4</f>
        <v>6.1904758624312919</v>
      </c>
      <c r="E10" s="5">
        <f>E$2+E$4</f>
        <v>5.4718091957646244</v>
      </c>
    </row>
    <row r="11" spans="1:10" x14ac:dyDescent="0.25">
      <c r="A11" s="1" t="s">
        <v>15</v>
      </c>
      <c r="B11" s="5">
        <f>2*B$3</f>
        <v>11.043081923037352</v>
      </c>
      <c r="C11" s="5">
        <f>2*C$3</f>
        <v>8.4158091957646235</v>
      </c>
      <c r="D11" s="5">
        <f>2*D$3</f>
        <v>6.7158091957646242</v>
      </c>
      <c r="E11" s="5">
        <f>2*E$3</f>
        <v>5.8658091957646246</v>
      </c>
    </row>
    <row r="12" spans="1:10" x14ac:dyDescent="0.25">
      <c r="A12" s="1" t="s">
        <v>17</v>
      </c>
      <c r="B12" s="5">
        <f>2*B$4</f>
        <v>11.315809195764626</v>
      </c>
      <c r="C12" s="5">
        <f>2*C$4</f>
        <v>8.595809195764625</v>
      </c>
      <c r="D12" s="5">
        <f>2*D$4</f>
        <v>6.8358091957646252</v>
      </c>
      <c r="E12" s="5">
        <f>2*E$4</f>
        <v>5.9558091957646244</v>
      </c>
    </row>
    <row r="13" spans="1:10" x14ac:dyDescent="0.25">
      <c r="A13" s="1" t="s">
        <v>16</v>
      </c>
      <c r="B13" s="5">
        <f>B$3+B$5</f>
        <v>13.05217283212826</v>
      </c>
      <c r="C13" s="5">
        <f>C$3+C$5</f>
        <v>9.741809195764624</v>
      </c>
      <c r="D13" s="5">
        <f>D$3+D$5</f>
        <v>7.5998091957646245</v>
      </c>
      <c r="E13" s="5">
        <f>E$3+E$5</f>
        <v>6.5288091957646248</v>
      </c>
    </row>
    <row r="14" spans="1:10" x14ac:dyDescent="0.25">
      <c r="A14" s="1" t="s">
        <v>19</v>
      </c>
      <c r="B14" s="5">
        <f>B$4+B$6</f>
        <v>13.182475862431293</v>
      </c>
      <c r="C14" s="5">
        <f>C$4+C$6</f>
        <v>9.8278091957646261</v>
      </c>
      <c r="D14" s="5">
        <f>D$4+D$6</f>
        <v>7.6571425290979587</v>
      </c>
      <c r="E14" s="5">
        <f>E$4+E$6</f>
        <v>6.571809195764625</v>
      </c>
    </row>
    <row r="15" spans="1:10" x14ac:dyDescent="0.25">
      <c r="A15" s="1" t="s">
        <v>22</v>
      </c>
      <c r="B15" s="5">
        <f>2*B$6</f>
        <v>15.04914252909796</v>
      </c>
      <c r="C15" s="5">
        <f>2*C$6</f>
        <v>11.059809195764625</v>
      </c>
      <c r="D15" s="5">
        <f>2*D$6</f>
        <v>8.4784758624312921</v>
      </c>
      <c r="E15" s="5">
        <f>2*E$6</f>
        <v>7.1878091957646255</v>
      </c>
    </row>
    <row r="16" spans="1:10" x14ac:dyDescent="0.25">
      <c r="A16" s="1" t="s">
        <v>18</v>
      </c>
      <c r="B16" s="5">
        <f>2*B$5</f>
        <v>15.061263741219168</v>
      </c>
      <c r="C16" s="5">
        <f>2*C$5</f>
        <v>11.067809195764625</v>
      </c>
      <c r="D16" s="5">
        <f>2*D$5</f>
        <v>8.4838091957646249</v>
      </c>
      <c r="E16" s="5">
        <f>2*E$5</f>
        <v>7.1918091957646251</v>
      </c>
    </row>
    <row r="17" spans="1:5" x14ac:dyDescent="0.25">
      <c r="A17" s="1" t="s">
        <v>20</v>
      </c>
      <c r="B17" s="5">
        <f>B$5+B$7</f>
        <v>17.997627377582806</v>
      </c>
      <c r="C17" s="5">
        <f>C$5+C$7</f>
        <v>13.005809195764625</v>
      </c>
      <c r="D17" s="5">
        <f>D$5+D$7</f>
        <v>9.7758091957646247</v>
      </c>
      <c r="E17" s="5">
        <f>E$5+E$7</f>
        <v>8.1608091957646245</v>
      </c>
    </row>
    <row r="18" spans="1:5" x14ac:dyDescent="0.25">
      <c r="A18" s="1" t="s">
        <v>21</v>
      </c>
      <c r="B18" s="5">
        <f>2*B$7</f>
        <v>20.933991013946443</v>
      </c>
      <c r="C18" s="5">
        <f>2*C$7</f>
        <v>14.943809195764626</v>
      </c>
      <c r="D18" s="5">
        <f>2*D$7</f>
        <v>11.067809195764625</v>
      </c>
      <c r="E18" s="5">
        <f>2*E$7</f>
        <v>9.1298091957646257</v>
      </c>
    </row>
  </sheetData>
  <sortState ref="A9:E18">
    <sortCondition ref="B9:B18"/>
  </sortState>
  <conditionalFormatting sqref="B2:E7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:E18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B6" sqref="B6"/>
    </sheetView>
  </sheetViews>
  <sheetFormatPr baseColWidth="10" defaultRowHeight="15" x14ac:dyDescent="0.25"/>
  <cols>
    <col min="1" max="1" width="19.42578125" style="4" bestFit="1" customWidth="1"/>
    <col min="2" max="2" width="7.5703125" bestFit="1" customWidth="1"/>
    <col min="3" max="3" width="19.7109375" bestFit="1" customWidth="1"/>
    <col min="5" max="5" width="24.5703125" bestFit="1" customWidth="1"/>
    <col min="6" max="6" width="5" bestFit="1" customWidth="1"/>
  </cols>
  <sheetData>
    <row r="1" spans="1:6" s="3" customFormat="1" x14ac:dyDescent="0.25">
      <c r="A1" s="3" t="s">
        <v>2</v>
      </c>
      <c r="B1" s="3" t="s">
        <v>3</v>
      </c>
      <c r="C1" s="3" t="s">
        <v>4</v>
      </c>
    </row>
    <row r="2" spans="1:6" x14ac:dyDescent="0.25">
      <c r="A2" s="4" t="s">
        <v>0</v>
      </c>
      <c r="B2">
        <v>1.9</v>
      </c>
      <c r="C2">
        <f>B2*$F$2</f>
        <v>0.83599999999999997</v>
      </c>
      <c r="E2" t="s">
        <v>6</v>
      </c>
      <c r="F2">
        <v>0.44</v>
      </c>
    </row>
    <row r="3" spans="1:6" x14ac:dyDescent="0.25">
      <c r="A3" s="4" t="s">
        <v>8</v>
      </c>
      <c r="B3">
        <v>2.5</v>
      </c>
      <c r="C3">
        <f>B3*$F$3</f>
        <v>1.2749999999999999</v>
      </c>
      <c r="E3" t="s">
        <v>7</v>
      </c>
      <c r="F3">
        <v>0.51</v>
      </c>
    </row>
    <row r="4" spans="1:6" x14ac:dyDescent="0.25">
      <c r="A4" s="4" t="s">
        <v>10</v>
      </c>
      <c r="B4">
        <v>3</v>
      </c>
      <c r="C4">
        <f>B4*$F$2</f>
        <v>1.32</v>
      </c>
    </row>
    <row r="5" spans="1:6" x14ac:dyDescent="0.25">
      <c r="A5" s="4" t="s">
        <v>11</v>
      </c>
      <c r="B5">
        <v>3.8</v>
      </c>
      <c r="C5">
        <f>B5*$F$3</f>
        <v>1.9379999999999999</v>
      </c>
    </row>
    <row r="6" spans="1:6" x14ac:dyDescent="0.25">
      <c r="A6" s="4" t="s">
        <v>1</v>
      </c>
      <c r="B6">
        <v>4.4000000000000004</v>
      </c>
      <c r="C6">
        <f>B6*$F$2</f>
        <v>1.9360000000000002</v>
      </c>
    </row>
    <row r="7" spans="1:6" x14ac:dyDescent="0.25">
      <c r="A7" s="4" t="s">
        <v>9</v>
      </c>
      <c r="B7">
        <v>5.7</v>
      </c>
      <c r="C7">
        <f>B7*$F$3</f>
        <v>2.907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Ausgabe</vt:lpstr>
      <vt:lpstr>Daten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Dierkes</dc:creator>
  <cp:lastModifiedBy>Dierkes, Tim</cp:lastModifiedBy>
  <dcterms:created xsi:type="dcterms:W3CDTF">2019-05-06T18:32:07Z</dcterms:created>
  <dcterms:modified xsi:type="dcterms:W3CDTF">2019-05-07T09:49:22Z</dcterms:modified>
</cp:coreProperties>
</file>