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revisions/revisionHeaders.xml" ContentType="application/vnd.openxmlformats-officedocument.spreadsheetml.revisionHeader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8855" windowHeight="11505" firstSheet="1" activeTab="4"/>
  </bookViews>
  <sheets>
    <sheet name="Tabelle1" sheetId="1" r:id="rId1"/>
    <sheet name="Diagramm Wasser abkühlung" sheetId="2" r:id="rId2"/>
    <sheet name="Temp. Messung" sheetId="3" r:id="rId3"/>
    <sheet name="Aufheizzeit" sheetId="4" r:id="rId4"/>
    <sheet name="Reduzierung der Rastzeiten" sheetId="5" r:id="rId5"/>
    <sheet name="Tabelle2" sheetId="6" r:id="rId6"/>
  </sheets>
  <calcPr calcId="124519"/>
  <customWorkbookViews>
    <customWorkbookView name="Meiner - Persönliche Ansicht" guid="{67038EA4-85C0-4D37-88A7-1F4261DF96C2}" mergeInterval="0" personalView="1" maximized="1" xWindow="1" yWindow="1" windowWidth="1280" windowHeight="771" activeSheetId="5"/>
  </customWorkbookViews>
</workbook>
</file>

<file path=xl/calcChain.xml><?xml version="1.0" encoding="utf-8"?>
<calcChain xmlns="http://schemas.openxmlformats.org/spreadsheetml/2006/main">
  <c r="I14" i="1"/>
  <c r="J14" s="1"/>
  <c r="I15"/>
  <c r="J15" s="1"/>
  <c r="I16"/>
  <c r="J16" s="1"/>
  <c r="I17"/>
  <c r="J17" s="1"/>
  <c r="I18"/>
  <c r="J18" s="1"/>
  <c r="H14"/>
  <c r="H15"/>
  <c r="H16"/>
  <c r="H17"/>
  <c r="H18"/>
  <c r="I35"/>
  <c r="J35" s="1"/>
  <c r="K35" s="1"/>
  <c r="I33"/>
  <c r="J33" s="1"/>
  <c r="K33" s="1"/>
  <c r="I31"/>
  <c r="J31" s="1"/>
  <c r="K31" s="1"/>
  <c r="I29"/>
  <c r="J29" s="1"/>
  <c r="K29" s="1"/>
  <c r="I27"/>
  <c r="J27" s="1"/>
  <c r="K27" s="1"/>
  <c r="I20"/>
  <c r="I21"/>
  <c r="J21" s="1"/>
  <c r="I22"/>
  <c r="I23"/>
  <c r="J23" s="1"/>
  <c r="M23" s="1"/>
  <c r="N23" s="1"/>
  <c r="I24"/>
  <c r="H50"/>
  <c r="I50" s="1"/>
  <c r="J50" s="1"/>
  <c r="K50" s="1"/>
  <c r="H51"/>
  <c r="I51" s="1"/>
  <c r="J51" s="1"/>
  <c r="K51" s="1"/>
  <c r="H52"/>
  <c r="I52" s="1"/>
  <c r="J52" s="1"/>
  <c r="K52" s="1"/>
  <c r="H53"/>
  <c r="I53" s="1"/>
  <c r="J53" s="1"/>
  <c r="K53" s="1"/>
  <c r="H54"/>
  <c r="I54" s="1"/>
  <c r="J54" s="1"/>
  <c r="K54" s="1"/>
  <c r="H55"/>
  <c r="I55" s="1"/>
  <c r="J55" s="1"/>
  <c r="K55" s="1"/>
  <c r="H56"/>
  <c r="I56" s="1"/>
  <c r="J56" s="1"/>
  <c r="K56" s="1"/>
  <c r="H57"/>
  <c r="I57" s="1"/>
  <c r="J57" s="1"/>
  <c r="K57" s="1"/>
  <c r="H58"/>
  <c r="I58" s="1"/>
  <c r="J58" s="1"/>
  <c r="K58" s="1"/>
  <c r="H59"/>
  <c r="I59" s="1"/>
  <c r="J59" s="1"/>
  <c r="K59" s="1"/>
  <c r="H26"/>
  <c r="I26" s="1"/>
  <c r="J26" s="1"/>
  <c r="K26" s="1"/>
  <c r="H27"/>
  <c r="H28"/>
  <c r="I28" s="1"/>
  <c r="J28" s="1"/>
  <c r="K28" s="1"/>
  <c r="H29"/>
  <c r="H30"/>
  <c r="I30" s="1"/>
  <c r="J30" s="1"/>
  <c r="K30" s="1"/>
  <c r="H31"/>
  <c r="H32"/>
  <c r="I32" s="1"/>
  <c r="J32" s="1"/>
  <c r="K32" s="1"/>
  <c r="H33"/>
  <c r="H34"/>
  <c r="I34" s="1"/>
  <c r="J34" s="1"/>
  <c r="K34" s="1"/>
  <c r="H35"/>
  <c r="H36"/>
  <c r="I36" s="1"/>
  <c r="J36" s="1"/>
  <c r="K36" s="1"/>
  <c r="H37"/>
  <c r="I37" s="1"/>
  <c r="J37" s="1"/>
  <c r="K37" s="1"/>
  <c r="H19"/>
  <c r="I19" s="1"/>
  <c r="J19" s="1"/>
  <c r="K19" s="1"/>
  <c r="H20"/>
  <c r="H21"/>
  <c r="H22"/>
  <c r="J22" s="1"/>
  <c r="M22" s="1"/>
  <c r="N22" s="1"/>
  <c r="H23"/>
  <c r="H24"/>
  <c r="H25"/>
  <c r="I25" s="1"/>
  <c r="J25" s="1"/>
  <c r="K25" s="1"/>
  <c r="H38"/>
  <c r="I38" s="1"/>
  <c r="J38" s="1"/>
  <c r="K38" s="1"/>
  <c r="H39"/>
  <c r="I39" s="1"/>
  <c r="J39" s="1"/>
  <c r="K39" s="1"/>
  <c r="H40"/>
  <c r="I40" s="1"/>
  <c r="J40" s="1"/>
  <c r="K40" s="1"/>
  <c r="H41"/>
  <c r="I41" s="1"/>
  <c r="J41" s="1"/>
  <c r="K41" s="1"/>
  <c r="H42"/>
  <c r="I42" s="1"/>
  <c r="J42" s="1"/>
  <c r="K42" s="1"/>
  <c r="H43"/>
  <c r="I43" s="1"/>
  <c r="J43" s="1"/>
  <c r="K43" s="1"/>
  <c r="H44"/>
  <c r="I44" s="1"/>
  <c r="J44" s="1"/>
  <c r="K44" s="1"/>
  <c r="H45"/>
  <c r="I45" s="1"/>
  <c r="J45" s="1"/>
  <c r="K45" s="1"/>
  <c r="H46"/>
  <c r="I46" s="1"/>
  <c r="J46" s="1"/>
  <c r="K46" s="1"/>
  <c r="H47"/>
  <c r="I47" s="1"/>
  <c r="J47" s="1"/>
  <c r="K47" s="1"/>
  <c r="H48"/>
  <c r="I48" s="1"/>
  <c r="J48" s="1"/>
  <c r="K48" s="1"/>
  <c r="H49"/>
  <c r="I49" s="1"/>
  <c r="J49" s="1"/>
  <c r="K49" s="1"/>
  <c r="C13"/>
  <c r="F12" s="1"/>
  <c r="G12" s="1"/>
  <c r="K17" l="1"/>
  <c r="M17"/>
  <c r="N17" s="1"/>
  <c r="K15"/>
  <c r="M15"/>
  <c r="N15" s="1"/>
  <c r="M21"/>
  <c r="N21" s="1"/>
  <c r="K21"/>
  <c r="M18"/>
  <c r="N18" s="1"/>
  <c r="K18"/>
  <c r="M16"/>
  <c r="N16" s="1"/>
  <c r="K16"/>
  <c r="M14"/>
  <c r="N14" s="1"/>
  <c r="K14"/>
  <c r="K23"/>
  <c r="K22"/>
  <c r="M19"/>
  <c r="N19" s="1"/>
  <c r="M25"/>
  <c r="N25" s="1"/>
  <c r="M27"/>
  <c r="N27" s="1"/>
  <c r="M29"/>
  <c r="N29" s="1"/>
  <c r="M31"/>
  <c r="N31" s="1"/>
  <c r="M33"/>
  <c r="N33" s="1"/>
  <c r="M35"/>
  <c r="N35" s="1"/>
  <c r="M37"/>
  <c r="N37" s="1"/>
  <c r="M39"/>
  <c r="N39" s="1"/>
  <c r="M41"/>
  <c r="N41" s="1"/>
  <c r="M43"/>
  <c r="N43" s="1"/>
  <c r="M45"/>
  <c r="N45" s="1"/>
  <c r="M47"/>
  <c r="N47" s="1"/>
  <c r="M49"/>
  <c r="N49" s="1"/>
  <c r="M51"/>
  <c r="N51" s="1"/>
  <c r="M53"/>
  <c r="N53" s="1"/>
  <c r="M55"/>
  <c r="N55" s="1"/>
  <c r="M57"/>
  <c r="N57" s="1"/>
  <c r="M59"/>
  <c r="N59" s="1"/>
  <c r="M26"/>
  <c r="N26" s="1"/>
  <c r="M28"/>
  <c r="N28" s="1"/>
  <c r="M30"/>
  <c r="N30" s="1"/>
  <c r="M32"/>
  <c r="N32" s="1"/>
  <c r="M34"/>
  <c r="N34" s="1"/>
  <c r="M36"/>
  <c r="N36" s="1"/>
  <c r="M38"/>
  <c r="N38" s="1"/>
  <c r="M40"/>
  <c r="N40" s="1"/>
  <c r="M42"/>
  <c r="N42" s="1"/>
  <c r="M44"/>
  <c r="N44" s="1"/>
  <c r="M46"/>
  <c r="N46" s="1"/>
  <c r="M48"/>
  <c r="N48" s="1"/>
  <c r="M50"/>
  <c r="N50" s="1"/>
  <c r="M52"/>
  <c r="N52" s="1"/>
  <c r="M54"/>
  <c r="N54" s="1"/>
  <c r="M56"/>
  <c r="N56" s="1"/>
  <c r="M58"/>
  <c r="N58" s="1"/>
  <c r="J24"/>
  <c r="J20"/>
  <c r="M20" l="1"/>
  <c r="N20" s="1"/>
  <c r="K20"/>
  <c r="K24"/>
  <c r="M24"/>
  <c r="N24" s="1"/>
</calcChain>
</file>

<file path=xl/sharedStrings.xml><?xml version="1.0" encoding="utf-8"?>
<sst xmlns="http://schemas.openxmlformats.org/spreadsheetml/2006/main" count="37" uniqueCount="36">
  <si>
    <t>kJ/Kxkg</t>
  </si>
  <si>
    <t>1 Kilo wasser braucht 4,187 kj für 1 Grad Temperaturerhöhung</t>
  </si>
  <si>
    <t xml:space="preserve">Das Wasser hat 20 Grad (100-20) 80 Grad Temperaturdifferenz </t>
  </si>
  <si>
    <t>4,187 x 80</t>
  </si>
  <si>
    <t>334,4 kJ</t>
  </si>
  <si>
    <t>Temp. Wasser</t>
  </si>
  <si>
    <t xml:space="preserve">Differenz </t>
  </si>
  <si>
    <t>zu erhizendes Wasser</t>
  </si>
  <si>
    <t>Leistung Heizung</t>
  </si>
  <si>
    <t>Wasser kühlt etwa 1 Grad pro Minute ab</t>
  </si>
  <si>
    <t>100 Grad</t>
  </si>
  <si>
    <t>2 Minuten</t>
  </si>
  <si>
    <t>98 Grad</t>
  </si>
  <si>
    <t>Wasserabkühlung im Kochtopf mit einem Liter Wasser</t>
  </si>
  <si>
    <t>Minuten</t>
  </si>
  <si>
    <t>Rastzeit</t>
  </si>
  <si>
    <t xml:space="preserve"> D.h. bei 30 minütiger Rast -35% = 19,5 Minuten</t>
  </si>
  <si>
    <t>oder</t>
  </si>
  <si>
    <t xml:space="preserve">Anhand der Tabelle: </t>
  </si>
  <si>
    <t>Wir haben eine 30 minütige Rast vorgesehen</t>
  </si>
  <si>
    <t>Bei 30 Minuten ergibt sich eine Reduzierung von 13,2 Minuten</t>
  </si>
  <si>
    <t>Da sich die Rastzeit auch wiederum um 13,2 Minuten reduziert nehmen wir die hälfte der Rastzeit an. Also 15 Minuten.</t>
  </si>
  <si>
    <t>Bei 15 Minuten ergibt sich eine Verkürzung um 6,6 Minuten. Aus beiden Verkürzungen den Schnitt ermittelt ergibt 9,9 Minuten.</t>
  </si>
  <si>
    <t>Anhand des 35 % Abzug:</t>
  </si>
  <si>
    <t>3. Annäherungswert wäre</t>
  </si>
  <si>
    <t>1. Rast abzüglich 20 %</t>
  </si>
  <si>
    <t>2. Rast abzüglich 24 %</t>
  </si>
  <si>
    <t xml:space="preserve">3. Rast abzüglich 20 % </t>
  </si>
  <si>
    <t>Prozentual kann man sagen, dass ca. 20 - 35 % der Rastzeit verkürzt werden können um die Aufheizzeit zu neutralisieren.</t>
  </si>
  <si>
    <t xml:space="preserve">30 Minuten -35 % = 10,5 Minuten Verkürzung </t>
  </si>
  <si>
    <t>Faktor 2,4</t>
  </si>
  <si>
    <t>Faktor 2,0</t>
  </si>
  <si>
    <t>Werte siehe Tabelle 1</t>
  </si>
  <si>
    <t>10/2= 5 Minuten</t>
  </si>
  <si>
    <t>30/2,4= 12,5 Minuten</t>
  </si>
  <si>
    <t>30/2,0= 15 Minuten</t>
  </si>
</sst>
</file>

<file path=xl/styles.xml><?xml version="1.0" encoding="utf-8"?>
<styleSheet xmlns="http://schemas.openxmlformats.org/spreadsheetml/2006/main">
  <numFmts count="9">
    <numFmt numFmtId="164" formatCode="0&quot; Grad&quot;"/>
    <numFmt numFmtId="165" formatCode="0&quot; Liter&quot;"/>
    <numFmt numFmtId="166" formatCode="0.00&quot; kJ/s&quot;"/>
    <numFmt numFmtId="167" formatCode="h:mm:ss;@"/>
    <numFmt numFmtId="168" formatCode="0.00&quot; Stunden&quot;"/>
    <numFmt numFmtId="169" formatCode="0&quot; Minuten&quot;"/>
    <numFmt numFmtId="170" formatCode="0&quot; Sekunden&quot;"/>
    <numFmt numFmtId="171" formatCode="0.00&quot; Grad&quot;"/>
    <numFmt numFmtId="172" formatCode="0.0"/>
  </numFmts>
  <fonts count="3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6" fontId="0" fillId="0" borderId="0" xfId="0" applyNumberFormat="1"/>
    <xf numFmtId="164" fontId="0" fillId="0" borderId="0" xfId="0" applyNumberFormat="1" applyProtection="1"/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2" fontId="0" fillId="0" borderId="0" xfId="0" applyNumberFormat="1"/>
    <xf numFmtId="171" fontId="0" fillId="0" borderId="0" xfId="0" applyNumberFormat="1"/>
    <xf numFmtId="0" fontId="0" fillId="0" borderId="0" xfId="0" applyAlignment="1">
      <alignment horizontal="center"/>
    </xf>
    <xf numFmtId="172" fontId="0" fillId="0" borderId="0" xfId="0" applyNumberFormat="1"/>
    <xf numFmtId="0" fontId="1" fillId="0" borderId="0" xfId="0" applyFont="1"/>
    <xf numFmtId="9" fontId="0" fillId="0" borderId="0" xfId="0" applyNumberFormat="1"/>
    <xf numFmtId="0" fontId="2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revisionHeaders" Target="revisions/revisionHeaders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>
      <c:tx>
        <c:rich>
          <a:bodyPr/>
          <a:lstStyle/>
          <a:p>
            <a:pPr>
              <a:defRPr/>
            </a:pPr>
            <a:r>
              <a:rPr lang="de-DE"/>
              <a:t>Temperaturabkühlung</a:t>
            </a:r>
            <a:r>
              <a:rPr lang="de-DE" baseline="0"/>
              <a:t> bei Lufttemperatur 19 Grad</a:t>
            </a:r>
            <a:endParaRPr lang="de-DE"/>
          </a:p>
        </c:rich>
      </c:tx>
    </c:title>
    <c:plotArea>
      <c:layout/>
      <c:lineChart>
        <c:grouping val="stacked"/>
        <c:ser>
          <c:idx val="0"/>
          <c:order val="0"/>
          <c:tx>
            <c:v>Temperatur</c:v>
          </c:tx>
          <c:cat>
            <c:numRef>
              <c:f>'Temp. Messung'!$B$4:$B$31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22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29</c:v>
                </c:pt>
                <c:pt idx="27">
                  <c:v>30</c:v>
                </c:pt>
              </c:numCache>
            </c:numRef>
          </c:cat>
          <c:val>
            <c:numRef>
              <c:f>'Temp. Messung'!$A$4:$A$31</c:f>
              <c:numCache>
                <c:formatCode>General</c:formatCode>
                <c:ptCount val="28"/>
                <c:pt idx="0">
                  <c:v>100</c:v>
                </c:pt>
                <c:pt idx="1">
                  <c:v>95</c:v>
                </c:pt>
                <c:pt idx="2">
                  <c:v>92</c:v>
                </c:pt>
                <c:pt idx="3">
                  <c:v>88</c:v>
                </c:pt>
                <c:pt idx="4">
                  <c:v>84</c:v>
                </c:pt>
                <c:pt idx="5">
                  <c:v>81</c:v>
                </c:pt>
                <c:pt idx="6">
                  <c:v>79</c:v>
                </c:pt>
                <c:pt idx="7">
                  <c:v>76</c:v>
                </c:pt>
                <c:pt idx="8">
                  <c:v>75</c:v>
                </c:pt>
                <c:pt idx="9">
                  <c:v>72</c:v>
                </c:pt>
                <c:pt idx="10">
                  <c:v>70</c:v>
                </c:pt>
                <c:pt idx="11">
                  <c:v>69</c:v>
                </c:pt>
                <c:pt idx="12">
                  <c:v>67</c:v>
                </c:pt>
                <c:pt idx="13">
                  <c:v>66</c:v>
                </c:pt>
                <c:pt idx="14">
                  <c:v>65</c:v>
                </c:pt>
                <c:pt idx="15">
                  <c:v>63</c:v>
                </c:pt>
                <c:pt idx="16">
                  <c:v>62</c:v>
                </c:pt>
                <c:pt idx="17">
                  <c:v>61</c:v>
                </c:pt>
                <c:pt idx="18">
                  <c:v>60</c:v>
                </c:pt>
                <c:pt idx="19">
                  <c:v>59</c:v>
                </c:pt>
                <c:pt idx="20">
                  <c:v>58</c:v>
                </c:pt>
                <c:pt idx="21">
                  <c:v>56</c:v>
                </c:pt>
                <c:pt idx="22">
                  <c:v>55</c:v>
                </c:pt>
                <c:pt idx="23">
                  <c:v>53</c:v>
                </c:pt>
                <c:pt idx="24">
                  <c:v>52</c:v>
                </c:pt>
                <c:pt idx="25">
                  <c:v>51</c:v>
                </c:pt>
                <c:pt idx="26">
                  <c:v>51</c:v>
                </c:pt>
                <c:pt idx="27">
                  <c:v>50</c:v>
                </c:pt>
              </c:numCache>
            </c:numRef>
          </c:val>
        </c:ser>
        <c:marker val="1"/>
        <c:axId val="99254656"/>
        <c:axId val="99256192"/>
      </c:lineChart>
      <c:catAx>
        <c:axId val="99254656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99256192"/>
        <c:crosses val="autoZero"/>
        <c:auto val="1"/>
        <c:lblAlgn val="ctr"/>
        <c:lblOffset val="100"/>
      </c:catAx>
      <c:valAx>
        <c:axId val="9925619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de-DE"/>
                  <a:t>Temperatur</a:t>
                </a:r>
              </a:p>
            </c:rich>
          </c:tx>
        </c:title>
        <c:numFmt formatCode="General" sourceLinked="1"/>
        <c:majorTickMark val="none"/>
        <c:tickLblPos val="nextTo"/>
        <c:crossAx val="99254656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8740157499999996" l="0.70000000000000062" r="0.70000000000000062" t="0.78740157499999996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/>
    <c:plotArea>
      <c:layout/>
      <c:lineChart>
        <c:grouping val="standard"/>
        <c:ser>
          <c:idx val="0"/>
          <c:order val="0"/>
          <c:tx>
            <c:v>Temperatur</c:v>
          </c:tx>
          <c:cat>
            <c:numRef>
              <c:f>Tabelle1!$G$14:$G$59</c:f>
              <c:numCache>
                <c:formatCode>0" Minuten"</c:formatCode>
                <c:ptCount val="4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</c:numCache>
            </c:numRef>
          </c:cat>
          <c:val>
            <c:numRef>
              <c:f>Tabelle1!$K$14:$K$59</c:f>
              <c:numCache>
                <c:formatCode>0.00" Grad"</c:formatCode>
                <c:ptCount val="46"/>
                <c:pt idx="0">
                  <c:v>100</c:v>
                </c:pt>
                <c:pt idx="1">
                  <c:v>98.74611893957487</c:v>
                </c:pt>
                <c:pt idx="2">
                  <c:v>97.492237879149755</c:v>
                </c:pt>
                <c:pt idx="3">
                  <c:v>96.238356818724625</c:v>
                </c:pt>
                <c:pt idx="4">
                  <c:v>94.984475758299496</c:v>
                </c:pt>
                <c:pt idx="5">
                  <c:v>93.73059469787438</c:v>
                </c:pt>
                <c:pt idx="6">
                  <c:v>92.476713637449251</c:v>
                </c:pt>
                <c:pt idx="7">
                  <c:v>91.222832577024121</c:v>
                </c:pt>
                <c:pt idx="8">
                  <c:v>89.968951516598992</c:v>
                </c:pt>
                <c:pt idx="9">
                  <c:v>88.715070456173876</c:v>
                </c:pt>
                <c:pt idx="10">
                  <c:v>87.461189395748747</c:v>
                </c:pt>
                <c:pt idx="11">
                  <c:v>86.207308335323617</c:v>
                </c:pt>
                <c:pt idx="12">
                  <c:v>84.953427274898502</c:v>
                </c:pt>
                <c:pt idx="13">
                  <c:v>83.699546214473372</c:v>
                </c:pt>
                <c:pt idx="14">
                  <c:v>82.445665154048243</c:v>
                </c:pt>
                <c:pt idx="15">
                  <c:v>81.191784093623113</c:v>
                </c:pt>
                <c:pt idx="16">
                  <c:v>79.937903033197998</c:v>
                </c:pt>
                <c:pt idx="17">
                  <c:v>78.684021972772868</c:v>
                </c:pt>
                <c:pt idx="18">
                  <c:v>77.430140912347753</c:v>
                </c:pt>
                <c:pt idx="19">
                  <c:v>76.176259851922623</c:v>
                </c:pt>
                <c:pt idx="20">
                  <c:v>74.922378791497493</c:v>
                </c:pt>
                <c:pt idx="21">
                  <c:v>73.668497731072364</c:v>
                </c:pt>
                <c:pt idx="22">
                  <c:v>72.414616670647248</c:v>
                </c:pt>
                <c:pt idx="23">
                  <c:v>71.160735610222119</c:v>
                </c:pt>
                <c:pt idx="24">
                  <c:v>69.906854549796989</c:v>
                </c:pt>
                <c:pt idx="25">
                  <c:v>68.652973489371874</c:v>
                </c:pt>
                <c:pt idx="26">
                  <c:v>67.399092428946744</c:v>
                </c:pt>
                <c:pt idx="27">
                  <c:v>66.145211368521615</c:v>
                </c:pt>
                <c:pt idx="28">
                  <c:v>64.891330308096485</c:v>
                </c:pt>
                <c:pt idx="29">
                  <c:v>63.63744924767137</c:v>
                </c:pt>
                <c:pt idx="30">
                  <c:v>62.38356818724624</c:v>
                </c:pt>
                <c:pt idx="31">
                  <c:v>61.129687126821111</c:v>
                </c:pt>
                <c:pt idx="32">
                  <c:v>59.875806066395988</c:v>
                </c:pt>
                <c:pt idx="33">
                  <c:v>58.621925005970866</c:v>
                </c:pt>
                <c:pt idx="34">
                  <c:v>57.368043945545743</c:v>
                </c:pt>
                <c:pt idx="35">
                  <c:v>56.114162885120614</c:v>
                </c:pt>
                <c:pt idx="36">
                  <c:v>54.860281824695491</c:v>
                </c:pt>
                <c:pt idx="37">
                  <c:v>53.606400764270361</c:v>
                </c:pt>
                <c:pt idx="38">
                  <c:v>52.352519703845239</c:v>
                </c:pt>
                <c:pt idx="39">
                  <c:v>51.098638643420109</c:v>
                </c:pt>
                <c:pt idx="40">
                  <c:v>49.844757582994987</c:v>
                </c:pt>
                <c:pt idx="41">
                  <c:v>48.590876522569864</c:v>
                </c:pt>
                <c:pt idx="42">
                  <c:v>47.336995462144742</c:v>
                </c:pt>
                <c:pt idx="43">
                  <c:v>46.083114401719612</c:v>
                </c:pt>
                <c:pt idx="44">
                  <c:v>44.82923334129449</c:v>
                </c:pt>
                <c:pt idx="45">
                  <c:v>43.575352280869353</c:v>
                </c:pt>
              </c:numCache>
            </c:numRef>
          </c:val>
        </c:ser>
        <c:marker val="1"/>
        <c:axId val="100457856"/>
        <c:axId val="100459648"/>
      </c:lineChart>
      <c:catAx>
        <c:axId val="100457856"/>
        <c:scaling>
          <c:orientation val="minMax"/>
        </c:scaling>
        <c:axPos val="b"/>
        <c:minorGridlines/>
        <c:numFmt formatCode="0&quot; Minuten&quot;" sourceLinked="1"/>
        <c:tickLblPos val="nextTo"/>
        <c:crossAx val="100459648"/>
        <c:crosses val="autoZero"/>
        <c:auto val="1"/>
        <c:lblAlgn val="ctr"/>
        <c:lblOffset val="100"/>
      </c:catAx>
      <c:valAx>
        <c:axId val="100459648"/>
        <c:scaling>
          <c:orientation val="minMax"/>
        </c:scaling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numFmt formatCode="0.00&quot; Grad&quot;" sourceLinked="1"/>
        <c:tickLblPos val="nextTo"/>
        <c:crossAx val="100457856"/>
        <c:crosses val="autoZero"/>
        <c:crossBetween val="between"/>
      </c:valAx>
    </c:plotArea>
    <c:plotVisOnly val="1"/>
  </c:chart>
  <c:printSettings>
    <c:headerFooter/>
    <c:pageMargins b="0.78740157499999996" l="0.70000000000000062" r="0.70000000000000062" t="0.78740157499999996" header="0.30000000000000032" footer="0.30000000000000032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>
      <c:tx>
        <c:rich>
          <a:bodyPr/>
          <a:lstStyle/>
          <a:p>
            <a:pPr>
              <a:defRPr/>
            </a:pPr>
            <a:r>
              <a:rPr lang="en-US"/>
              <a:t>Rastzeiten in Minuten</a:t>
            </a:r>
          </a:p>
        </c:rich>
      </c:tx>
      <c:layout>
        <c:manualLayout>
          <c:xMode val="edge"/>
          <c:yMode val="edge"/>
          <c:x val="3.2177985948477796E-2"/>
          <c:y val="9.2112838226827871E-3"/>
        </c:manualLayout>
      </c:layout>
    </c:title>
    <c:plotArea>
      <c:layout>
        <c:manualLayout>
          <c:layoutTarget val="inner"/>
          <c:xMode val="edge"/>
          <c:yMode val="edge"/>
          <c:x val="0.11804975197772409"/>
          <c:y val="8.3080159021573091E-2"/>
          <c:w val="0.82276543300939886"/>
          <c:h val="0.81326896314126507"/>
        </c:manualLayout>
      </c:layout>
      <c:lineChart>
        <c:grouping val="standard"/>
        <c:ser>
          <c:idx val="0"/>
          <c:order val="0"/>
          <c:tx>
            <c:v>Rastzeiten verkürzt in Minuten</c:v>
          </c:tx>
          <c:cat>
            <c:numRef>
              <c:f>Tabelle1!$N$14:$N$59</c:f>
              <c:numCache>
                <c:formatCode>0.0</c:formatCode>
                <c:ptCount val="46"/>
                <c:pt idx="0">
                  <c:v>0</c:v>
                </c:pt>
                <c:pt idx="1">
                  <c:v>0.43885837114879389</c:v>
                </c:pt>
                <c:pt idx="2">
                  <c:v>0.87771674229758778</c:v>
                </c:pt>
                <c:pt idx="3">
                  <c:v>1.3165751134463815</c:v>
                </c:pt>
                <c:pt idx="4">
                  <c:v>1.7554334845951756</c:v>
                </c:pt>
                <c:pt idx="5">
                  <c:v>2.1942918557439692</c:v>
                </c:pt>
                <c:pt idx="6">
                  <c:v>2.6331502268927629</c:v>
                </c:pt>
                <c:pt idx="7">
                  <c:v>3.072008598041557</c:v>
                </c:pt>
                <c:pt idx="8">
                  <c:v>3.5108669691903511</c:v>
                </c:pt>
                <c:pt idx="9">
                  <c:v>3.9497253403391448</c:v>
                </c:pt>
                <c:pt idx="10">
                  <c:v>4.3885837114879385</c:v>
                </c:pt>
                <c:pt idx="11">
                  <c:v>4.8274420826367317</c:v>
                </c:pt>
                <c:pt idx="12">
                  <c:v>5.2663004537855258</c:v>
                </c:pt>
                <c:pt idx="13">
                  <c:v>5.705158824934319</c:v>
                </c:pt>
                <c:pt idx="14">
                  <c:v>6.144017196083114</c:v>
                </c:pt>
                <c:pt idx="15">
                  <c:v>6.5828755672319073</c:v>
                </c:pt>
                <c:pt idx="16">
                  <c:v>7.0217339383807023</c:v>
                </c:pt>
                <c:pt idx="17">
                  <c:v>7.4605923095294955</c:v>
                </c:pt>
                <c:pt idx="18">
                  <c:v>7.8994506806782896</c:v>
                </c:pt>
                <c:pt idx="19">
                  <c:v>8.3383090518270837</c:v>
                </c:pt>
                <c:pt idx="20">
                  <c:v>8.7771674229758769</c:v>
                </c:pt>
                <c:pt idx="21">
                  <c:v>9.2160257941246702</c:v>
                </c:pt>
                <c:pt idx="22">
                  <c:v>9.6548841652734634</c:v>
                </c:pt>
                <c:pt idx="23">
                  <c:v>10.093742536422258</c:v>
                </c:pt>
                <c:pt idx="24">
                  <c:v>10.532600907571052</c:v>
                </c:pt>
                <c:pt idx="25">
                  <c:v>10.971459278719847</c:v>
                </c:pt>
                <c:pt idx="26">
                  <c:v>11.410317649868638</c:v>
                </c:pt>
                <c:pt idx="27">
                  <c:v>11.849176021017435</c:v>
                </c:pt>
                <c:pt idx="28">
                  <c:v>12.288034392166228</c:v>
                </c:pt>
                <c:pt idx="29">
                  <c:v>12.726892763315023</c:v>
                </c:pt>
                <c:pt idx="30">
                  <c:v>13.165751134463815</c:v>
                </c:pt>
                <c:pt idx="31">
                  <c:v>13.604609505612611</c:v>
                </c:pt>
                <c:pt idx="32">
                  <c:v>14.043467876761405</c:v>
                </c:pt>
                <c:pt idx="33">
                  <c:v>14.482326247910196</c:v>
                </c:pt>
                <c:pt idx="34">
                  <c:v>14.921184619058991</c:v>
                </c:pt>
                <c:pt idx="35">
                  <c:v>15.360042990207784</c:v>
                </c:pt>
                <c:pt idx="36">
                  <c:v>15.798901361356579</c:v>
                </c:pt>
                <c:pt idx="37">
                  <c:v>16.237759732505374</c:v>
                </c:pt>
                <c:pt idx="38">
                  <c:v>16.676618103654167</c:v>
                </c:pt>
                <c:pt idx="39">
                  <c:v>17.115476474802961</c:v>
                </c:pt>
                <c:pt idx="40">
                  <c:v>17.554334845951754</c:v>
                </c:pt>
                <c:pt idx="41">
                  <c:v>17.993193217100547</c:v>
                </c:pt>
                <c:pt idx="42">
                  <c:v>18.43205158824934</c:v>
                </c:pt>
                <c:pt idx="43">
                  <c:v>18.870909959398137</c:v>
                </c:pt>
                <c:pt idx="44">
                  <c:v>19.309768330546927</c:v>
                </c:pt>
                <c:pt idx="45">
                  <c:v>19.748626701695727</c:v>
                </c:pt>
              </c:numCache>
            </c:numRef>
          </c:cat>
          <c:val>
            <c:numRef>
              <c:f>Tabelle1!$G$14:$G$59</c:f>
              <c:numCache>
                <c:formatCode>0" Minuten"</c:formatCode>
                <c:ptCount val="4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</c:numCache>
            </c:numRef>
          </c:val>
        </c:ser>
        <c:marker val="1"/>
        <c:axId val="109991424"/>
        <c:axId val="109992960"/>
      </c:lineChart>
      <c:catAx>
        <c:axId val="109991424"/>
        <c:scaling>
          <c:orientation val="minMax"/>
        </c:scaling>
        <c:axPos val="b"/>
        <c:numFmt formatCode="0.0" sourceLinked="1"/>
        <c:tickLblPos val="nextTo"/>
        <c:crossAx val="109992960"/>
        <c:crosses val="autoZero"/>
        <c:lblAlgn val="ctr"/>
        <c:lblOffset val="100"/>
      </c:catAx>
      <c:valAx>
        <c:axId val="109992960"/>
        <c:scaling>
          <c:orientation val="minMax"/>
        </c:scaling>
        <c:axPos val="l"/>
        <c:majorGridlines/>
        <c:numFmt formatCode="0&quot; Minuten&quot;" sourceLinked="1"/>
        <c:tickLblPos val="nextTo"/>
        <c:crossAx val="109991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0627634660421552"/>
          <c:y val="0.95113470554559365"/>
          <c:w val="0.24216243461370615"/>
          <c:h val="3.7790826353544735E-2"/>
        </c:manualLayout>
      </c:layout>
    </c:legend>
    <c:dispBlanksAs val="zero"/>
  </c:chart>
  <c:printSettings>
    <c:headerFooter/>
    <c:pageMargins b="0.78740157499999996" l="0.70000000000000029" r="0.70000000000000029" t="0.78740157499999996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457201</xdr:colOff>
      <xdr:row>4</xdr:row>
      <xdr:rowOff>171449</xdr:rowOff>
    </xdr:from>
    <xdr:to>
      <xdr:col>12</xdr:col>
      <xdr:colOff>142875</xdr:colOff>
      <xdr:row>43</xdr:row>
      <xdr:rowOff>9525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0</xdr:row>
      <xdr:rowOff>123825</xdr:rowOff>
    </xdr:from>
    <xdr:to>
      <xdr:col>10</xdr:col>
      <xdr:colOff>600075</xdr:colOff>
      <xdr:row>31</xdr:row>
      <xdr:rowOff>152400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152398</xdr:rowOff>
    </xdr:from>
    <xdr:to>
      <xdr:col>10</xdr:col>
      <xdr:colOff>742950</xdr:colOff>
      <xdr:row>32</xdr:row>
      <xdr:rowOff>133349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revisions/_rels/revisionHeaders.xml.rels><?xml version="1.0" encoding="UTF-8" standalone="yes"?>
<Relationships xmlns="http://schemas.openxmlformats.org/package/2006/relationships"><Relationship Id="rId4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guid="{E32907B5-348C-445F-9040-DF24629D03DC}" diskRevisions="1" revisionId="5" version="4" keepChangeHistory="0">
  <header guid="{E32907B5-348C-445F-9040-DF24629D03DC}" dateTime="2014-04-27T17:34:24" maxSheetId="7" userName="Meiner" r:id="rId4" minRId="3" maxRId="5">
    <sheetIdMap count="6">
      <sheetId val="1"/>
      <sheetId val="2"/>
      <sheetId val="3"/>
      <sheetId val="4"/>
      <sheetId val="5"/>
      <sheetId val="6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3" sId="5">
    <oc r="F58" t="inlineStr">
      <is>
        <t>10/2=5 Minuten</t>
      </is>
    </oc>
    <nc r="F58" t="inlineStr">
      <is>
        <t>10/2= 5 Minuten</t>
      </is>
    </nc>
  </rcc>
  <rcc rId="4" sId="5">
    <oc r="F59" t="inlineStr">
      <is>
        <t>30/2,4=12,5 Minuten</t>
      </is>
    </oc>
    <nc r="F59" t="inlineStr">
      <is>
        <t>30/2,4= 12,5 Minuten</t>
      </is>
    </nc>
  </rcc>
  <rcc rId="5" sId="5">
    <oc r="F60" t="inlineStr">
      <is>
        <t>30/2,0=15 Minuten</t>
      </is>
    </oc>
    <nc r="F60" t="inlineStr">
      <is>
        <t>30/2,0= 15 Minuten</t>
      </is>
    </nc>
  </rcc>
</revisions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59"/>
  <sheetViews>
    <sheetView topLeftCell="C1" workbookViewId="0">
      <selection activeCell="C16" sqref="C16"/>
    </sheetView>
  </sheetViews>
  <sheetFormatPr baseColWidth="10" defaultRowHeight="15"/>
  <cols>
    <col min="6" max="6" width="13.5703125" bestFit="1" customWidth="1"/>
    <col min="8" max="8" width="17.28515625" customWidth="1"/>
    <col min="10" max="10" width="13.85546875" customWidth="1"/>
  </cols>
  <sheetData>
    <row r="3" spans="1:16">
      <c r="A3">
        <v>4.1870000000000003</v>
      </c>
      <c r="B3" t="s">
        <v>0</v>
      </c>
      <c r="C3" t="s">
        <v>1</v>
      </c>
    </row>
    <row r="6" spans="1:16">
      <c r="A6" t="s">
        <v>2</v>
      </c>
    </row>
    <row r="8" spans="1:16">
      <c r="A8" t="s">
        <v>3</v>
      </c>
      <c r="B8" t="s">
        <v>4</v>
      </c>
    </row>
    <row r="12" spans="1:16">
      <c r="A12" t="s">
        <v>5</v>
      </c>
      <c r="C12" s="3">
        <v>86.13</v>
      </c>
      <c r="F12" s="6">
        <f>A3*C14*C13/C15/60/60</f>
        <v>0.18436092063492071</v>
      </c>
      <c r="G12" s="5">
        <f>F12/24</f>
        <v>7.6817050264550296E-3</v>
      </c>
    </row>
    <row r="13" spans="1:16">
      <c r="A13" t="s">
        <v>6</v>
      </c>
      <c r="C13" s="2">
        <f>100-C12</f>
        <v>13.870000000000005</v>
      </c>
      <c r="G13" s="11" t="s">
        <v>15</v>
      </c>
      <c r="N13" s="11" t="s">
        <v>14</v>
      </c>
    </row>
    <row r="14" spans="1:16">
      <c r="A14" t="s">
        <v>7</v>
      </c>
      <c r="C14" s="4">
        <v>20</v>
      </c>
      <c r="G14" s="7">
        <v>0</v>
      </c>
      <c r="H14" s="8">
        <f>G14*60</f>
        <v>0</v>
      </c>
      <c r="I14">
        <f>H14*C15</f>
        <v>0</v>
      </c>
      <c r="J14" s="9">
        <f>I14/A3/20</f>
        <v>0</v>
      </c>
      <c r="K14" s="10">
        <f t="shared" ref="K14:K19" si="0">100-J14</f>
        <v>100</v>
      </c>
      <c r="M14" s="9">
        <f>J14*C14*C13</f>
        <v>0</v>
      </c>
      <c r="N14" s="12">
        <f>M14/100</f>
        <v>0</v>
      </c>
    </row>
    <row r="15" spans="1:16">
      <c r="A15" t="s">
        <v>8</v>
      </c>
      <c r="C15" s="1">
        <v>1.75</v>
      </c>
      <c r="G15" s="7">
        <v>1</v>
      </c>
      <c r="H15" s="8">
        <f t="shared" ref="H15:H18" si="1">G15*60</f>
        <v>60</v>
      </c>
      <c r="I15">
        <f>H15*C15</f>
        <v>105</v>
      </c>
      <c r="J15" s="9">
        <f>I15/A3/20</f>
        <v>1.2538810604251254</v>
      </c>
      <c r="K15" s="10">
        <f t="shared" si="0"/>
        <v>98.74611893957487</v>
      </c>
      <c r="M15" s="9">
        <f>J15*C15*C14</f>
        <v>43.885837114879386</v>
      </c>
      <c r="N15" s="12">
        <f>M15/100</f>
        <v>0.43885837114879389</v>
      </c>
      <c r="O15" s="9"/>
      <c r="P15" s="5"/>
    </row>
    <row r="16" spans="1:16">
      <c r="G16" s="7">
        <v>2</v>
      </c>
      <c r="H16" s="8">
        <f t="shared" si="1"/>
        <v>120</v>
      </c>
      <c r="I16">
        <f>H16*C15</f>
        <v>210</v>
      </c>
      <c r="J16" s="9">
        <f>I16/A3/20</f>
        <v>2.5077621208502507</v>
      </c>
      <c r="K16" s="10">
        <f t="shared" si="0"/>
        <v>97.492237879149755</v>
      </c>
      <c r="M16" s="9">
        <f>J16*C15*C14</f>
        <v>87.771674229758773</v>
      </c>
      <c r="N16" s="12">
        <f t="shared" ref="N16:N59" si="2">M16/100</f>
        <v>0.87771674229758778</v>
      </c>
    </row>
    <row r="17" spans="3:16">
      <c r="G17" s="7">
        <v>3</v>
      </c>
      <c r="H17" s="8">
        <f t="shared" si="1"/>
        <v>180</v>
      </c>
      <c r="I17">
        <f>H17*C15</f>
        <v>315</v>
      </c>
      <c r="J17" s="9">
        <f>I17/A3/20</f>
        <v>3.7616431812753759</v>
      </c>
      <c r="K17" s="10">
        <f t="shared" si="0"/>
        <v>96.238356818724625</v>
      </c>
      <c r="M17" s="9">
        <f>J17*C15*C14</f>
        <v>131.65751134463815</v>
      </c>
      <c r="N17" s="12">
        <f t="shared" si="2"/>
        <v>1.3165751134463815</v>
      </c>
    </row>
    <row r="18" spans="3:16">
      <c r="G18" s="7">
        <v>4</v>
      </c>
      <c r="H18" s="8">
        <f t="shared" si="1"/>
        <v>240</v>
      </c>
      <c r="I18">
        <f>H18*C15</f>
        <v>420</v>
      </c>
      <c r="J18" s="9">
        <f>I18/A3/20</f>
        <v>5.0155242417005015</v>
      </c>
      <c r="K18" s="10">
        <f t="shared" si="0"/>
        <v>94.984475758299496</v>
      </c>
      <c r="M18" s="9">
        <f>J18*C15*C14</f>
        <v>175.54334845951755</v>
      </c>
      <c r="N18" s="12">
        <f t="shared" si="2"/>
        <v>1.7554334845951756</v>
      </c>
    </row>
    <row r="19" spans="3:16">
      <c r="C19">
        <v>1.75</v>
      </c>
      <c r="G19" s="7">
        <v>5</v>
      </c>
      <c r="H19" s="8">
        <f t="shared" ref="H19:H25" si="3">G19*60</f>
        <v>300</v>
      </c>
      <c r="I19">
        <f>H19*C15</f>
        <v>525</v>
      </c>
      <c r="J19" s="9">
        <f>I19/A3/20</f>
        <v>6.2694053021256266</v>
      </c>
      <c r="K19" s="10">
        <f t="shared" si="0"/>
        <v>93.73059469787438</v>
      </c>
      <c r="M19" s="9">
        <f>J19*C15*C14</f>
        <v>219.42918557439694</v>
      </c>
      <c r="N19" s="12">
        <f t="shared" si="2"/>
        <v>2.1942918557439692</v>
      </c>
    </row>
    <row r="20" spans="3:16">
      <c r="G20" s="7">
        <v>6</v>
      </c>
      <c r="H20" s="8">
        <f t="shared" si="3"/>
        <v>360</v>
      </c>
      <c r="I20">
        <f>H20*C15</f>
        <v>630</v>
      </c>
      <c r="J20" s="9">
        <f>I20/A3/20</f>
        <v>7.5232863625507518</v>
      </c>
      <c r="K20" s="10">
        <f t="shared" ref="K20:K21" si="4">100-J20</f>
        <v>92.476713637449251</v>
      </c>
      <c r="M20" s="9">
        <f>J20*C15*C14</f>
        <v>263.3150226892763</v>
      </c>
      <c r="N20" s="12">
        <f t="shared" si="2"/>
        <v>2.6331502268927629</v>
      </c>
    </row>
    <row r="21" spans="3:16">
      <c r="G21" s="7">
        <v>7</v>
      </c>
      <c r="H21" s="8">
        <f t="shared" si="3"/>
        <v>420</v>
      </c>
      <c r="I21">
        <f>H21*C15</f>
        <v>735</v>
      </c>
      <c r="J21" s="9">
        <f>I21/A3/20</f>
        <v>8.7771674229758769</v>
      </c>
      <c r="K21" s="10">
        <f t="shared" si="4"/>
        <v>91.222832577024121</v>
      </c>
      <c r="M21" s="9">
        <f>J21*C15*C14</f>
        <v>307.2008598041557</v>
      </c>
      <c r="N21" s="12">
        <f t="shared" si="2"/>
        <v>3.072008598041557</v>
      </c>
    </row>
    <row r="22" spans="3:16">
      <c r="G22" s="7">
        <v>8</v>
      </c>
      <c r="H22" s="8">
        <f t="shared" si="3"/>
        <v>480</v>
      </c>
      <c r="I22">
        <f>H22*C15</f>
        <v>840</v>
      </c>
      <c r="J22" s="9">
        <f>I22/A3/20</f>
        <v>10.031048483401003</v>
      </c>
      <c r="K22" s="10">
        <f>100-J22</f>
        <v>89.968951516598992</v>
      </c>
      <c r="M22" s="9">
        <f>J22*C15*C14</f>
        <v>351.08669691903509</v>
      </c>
      <c r="N22" s="12">
        <f t="shared" si="2"/>
        <v>3.5108669691903511</v>
      </c>
    </row>
    <row r="23" spans="3:16">
      <c r="G23" s="7">
        <v>9</v>
      </c>
      <c r="H23" s="8">
        <f t="shared" si="3"/>
        <v>540</v>
      </c>
      <c r="I23">
        <f>H23*C15</f>
        <v>945</v>
      </c>
      <c r="J23" s="9">
        <f>I23/A3/20</f>
        <v>11.284929543826127</v>
      </c>
      <c r="K23" s="10">
        <f t="shared" ref="K23:K59" si="5">100-J23</f>
        <v>88.715070456173876</v>
      </c>
      <c r="M23" s="9">
        <f>J23*C15*C14</f>
        <v>394.97253403391449</v>
      </c>
      <c r="N23" s="12">
        <f t="shared" si="2"/>
        <v>3.9497253403391448</v>
      </c>
    </row>
    <row r="24" spans="3:16">
      <c r="G24" s="7">
        <v>10</v>
      </c>
      <c r="H24" s="8">
        <f t="shared" si="3"/>
        <v>600</v>
      </c>
      <c r="I24">
        <f>H24*C15</f>
        <v>1050</v>
      </c>
      <c r="J24" s="9">
        <f>I24/A3/20</f>
        <v>12.538810604251253</v>
      </c>
      <c r="K24" s="10">
        <f t="shared" si="5"/>
        <v>87.461189395748747</v>
      </c>
      <c r="M24" s="9">
        <f>J24*C15*C14</f>
        <v>438.85837114879388</v>
      </c>
      <c r="N24" s="12">
        <f t="shared" si="2"/>
        <v>4.3885837114879385</v>
      </c>
    </row>
    <row r="25" spans="3:16">
      <c r="G25" s="7">
        <v>11</v>
      </c>
      <c r="H25" s="8">
        <f t="shared" si="3"/>
        <v>660</v>
      </c>
      <c r="I25">
        <f>H25*C15</f>
        <v>1155</v>
      </c>
      <c r="J25" s="9">
        <f>I25/A3/20</f>
        <v>13.792691664676378</v>
      </c>
      <c r="K25" s="10">
        <f t="shared" si="5"/>
        <v>86.207308335323617</v>
      </c>
      <c r="M25" s="9">
        <f>J25*C15*C14</f>
        <v>482.74420826367316</v>
      </c>
      <c r="N25" s="12">
        <f t="shared" si="2"/>
        <v>4.8274420826367317</v>
      </c>
    </row>
    <row r="26" spans="3:16">
      <c r="G26" s="7">
        <v>12</v>
      </c>
      <c r="H26" s="8">
        <f t="shared" ref="H26:H37" si="6">G26*60</f>
        <v>720</v>
      </c>
      <c r="I26">
        <f>H26*C15</f>
        <v>1260</v>
      </c>
      <c r="J26" s="9">
        <f>I26/A3/20</f>
        <v>15.046572725101504</v>
      </c>
      <c r="K26" s="10">
        <f t="shared" si="5"/>
        <v>84.953427274898502</v>
      </c>
      <c r="M26" s="9">
        <f>J26*C15*C14</f>
        <v>526.63004537855261</v>
      </c>
      <c r="N26" s="12">
        <f t="shared" si="2"/>
        <v>5.2663004537855258</v>
      </c>
      <c r="O26" s="9"/>
      <c r="P26" s="9"/>
    </row>
    <row r="27" spans="3:16">
      <c r="G27" s="7">
        <v>13</v>
      </c>
      <c r="H27" s="8">
        <f t="shared" si="6"/>
        <v>780</v>
      </c>
      <c r="I27">
        <f>H27*C15</f>
        <v>1365</v>
      </c>
      <c r="J27" s="9">
        <f>I27/A3/20</f>
        <v>16.300453785526628</v>
      </c>
      <c r="K27" s="10">
        <f t="shared" si="5"/>
        <v>83.699546214473372</v>
      </c>
      <c r="M27" s="9">
        <f>J27*C15*C14</f>
        <v>570.51588249343195</v>
      </c>
      <c r="N27" s="12">
        <f t="shared" si="2"/>
        <v>5.705158824934319</v>
      </c>
    </row>
    <row r="28" spans="3:16">
      <c r="G28" s="7">
        <v>14</v>
      </c>
      <c r="H28" s="8">
        <f t="shared" si="6"/>
        <v>840</v>
      </c>
      <c r="I28">
        <f>H28*C15</f>
        <v>1470</v>
      </c>
      <c r="J28" s="9">
        <f>I28/A3/20</f>
        <v>17.554334845951754</v>
      </c>
      <c r="K28" s="10">
        <f t="shared" si="5"/>
        <v>82.445665154048243</v>
      </c>
      <c r="M28" s="9">
        <f>J28*C15*C14</f>
        <v>614.4017196083114</v>
      </c>
      <c r="N28" s="12">
        <f t="shared" si="2"/>
        <v>6.144017196083114</v>
      </c>
    </row>
    <row r="29" spans="3:16">
      <c r="G29" s="7">
        <v>15</v>
      </c>
      <c r="H29" s="8">
        <f t="shared" si="6"/>
        <v>900</v>
      </c>
      <c r="I29">
        <f>H29*C15</f>
        <v>1575</v>
      </c>
      <c r="J29" s="9">
        <f>I29/A3/20</f>
        <v>18.80821590637688</v>
      </c>
      <c r="K29" s="10">
        <f t="shared" si="5"/>
        <v>81.191784093623113</v>
      </c>
      <c r="M29" s="9">
        <f>J29*C15*C14</f>
        <v>658.28755672319073</v>
      </c>
      <c r="N29" s="12">
        <f t="shared" si="2"/>
        <v>6.5828755672319073</v>
      </c>
    </row>
    <row r="30" spans="3:16">
      <c r="G30" s="7">
        <v>16</v>
      </c>
      <c r="H30" s="8">
        <f t="shared" si="6"/>
        <v>960</v>
      </c>
      <c r="I30">
        <f>H30*C15</f>
        <v>1680</v>
      </c>
      <c r="J30" s="9">
        <f>I30/A3/20</f>
        <v>20.062096966802006</v>
      </c>
      <c r="K30" s="10">
        <f t="shared" si="5"/>
        <v>79.937903033197998</v>
      </c>
      <c r="M30" s="9">
        <f>J30*C15*C14</f>
        <v>702.17339383807018</v>
      </c>
      <c r="N30" s="12">
        <f t="shared" si="2"/>
        <v>7.0217339383807023</v>
      </c>
    </row>
    <row r="31" spans="3:16">
      <c r="G31" s="7">
        <v>17</v>
      </c>
      <c r="H31" s="8">
        <f t="shared" si="6"/>
        <v>1020</v>
      </c>
      <c r="I31">
        <f>H31*C15</f>
        <v>1785</v>
      </c>
      <c r="J31" s="9">
        <f>I31/A3/20</f>
        <v>21.315978027227128</v>
      </c>
      <c r="K31" s="10">
        <f t="shared" si="5"/>
        <v>78.684021972772868</v>
      </c>
      <c r="M31" s="9">
        <f>J31*C15*C14</f>
        <v>746.05923095294952</v>
      </c>
      <c r="N31" s="12">
        <f t="shared" si="2"/>
        <v>7.4605923095294955</v>
      </c>
    </row>
    <row r="32" spans="3:16">
      <c r="G32" s="7">
        <v>18</v>
      </c>
      <c r="H32" s="8">
        <f t="shared" si="6"/>
        <v>1080</v>
      </c>
      <c r="I32">
        <f>H32*C15</f>
        <v>1890</v>
      </c>
      <c r="J32" s="9">
        <f>I32/A3/20</f>
        <v>22.569859087652254</v>
      </c>
      <c r="K32" s="10">
        <f t="shared" si="5"/>
        <v>77.430140912347753</v>
      </c>
      <c r="M32" s="9">
        <f>J32*C15*C14</f>
        <v>789.94506806782897</v>
      </c>
      <c r="N32" s="12">
        <f t="shared" si="2"/>
        <v>7.8994506806782896</v>
      </c>
    </row>
    <row r="33" spans="1:14">
      <c r="G33" s="7">
        <v>19</v>
      </c>
      <c r="H33" s="8">
        <f t="shared" si="6"/>
        <v>1140</v>
      </c>
      <c r="I33">
        <f>H33*C15</f>
        <v>1995</v>
      </c>
      <c r="J33" s="9">
        <f>I33/A3/20</f>
        <v>23.82374014807738</v>
      </c>
      <c r="K33" s="10">
        <f t="shared" si="5"/>
        <v>76.176259851922623</v>
      </c>
      <c r="M33" s="9">
        <f>J33*C15*C14</f>
        <v>833.83090518270831</v>
      </c>
      <c r="N33" s="12">
        <f t="shared" si="2"/>
        <v>8.3383090518270837</v>
      </c>
    </row>
    <row r="34" spans="1:14">
      <c r="G34" s="7">
        <v>20</v>
      </c>
      <c r="H34" s="8">
        <f t="shared" si="6"/>
        <v>1200</v>
      </c>
      <c r="I34">
        <f>H34*C15</f>
        <v>2100</v>
      </c>
      <c r="J34" s="9">
        <f>I34/A3/20</f>
        <v>25.077621208502507</v>
      </c>
      <c r="K34" s="10">
        <f t="shared" si="5"/>
        <v>74.922378791497493</v>
      </c>
      <c r="M34" s="9">
        <f>J34*C15*C14</f>
        <v>877.71674229758776</v>
      </c>
      <c r="N34" s="12">
        <f t="shared" si="2"/>
        <v>8.7771674229758769</v>
      </c>
    </row>
    <row r="35" spans="1:14">
      <c r="G35" s="7">
        <v>21</v>
      </c>
      <c r="H35" s="8">
        <f t="shared" si="6"/>
        <v>1260</v>
      </c>
      <c r="I35">
        <f>H35*C15</f>
        <v>2205</v>
      </c>
      <c r="J35" s="9">
        <f>I35/A3/20</f>
        <v>26.331502268927629</v>
      </c>
      <c r="K35" s="10">
        <f t="shared" si="5"/>
        <v>73.668497731072364</v>
      </c>
      <c r="M35" s="9">
        <f>J35*C15*C14</f>
        <v>921.60257941246698</v>
      </c>
      <c r="N35" s="12">
        <f t="shared" si="2"/>
        <v>9.2160257941246702</v>
      </c>
    </row>
    <row r="36" spans="1:14">
      <c r="G36" s="7">
        <v>22</v>
      </c>
      <c r="H36" s="8">
        <f t="shared" si="6"/>
        <v>1320</v>
      </c>
      <c r="I36">
        <f>H36*C15</f>
        <v>2310</v>
      </c>
      <c r="J36" s="9">
        <f>I36/A3/20</f>
        <v>27.585383329352755</v>
      </c>
      <c r="K36" s="10">
        <f t="shared" si="5"/>
        <v>72.414616670647248</v>
      </c>
      <c r="M36" s="9">
        <f>J36*C15*C14</f>
        <v>965.48841652734632</v>
      </c>
      <c r="N36" s="12">
        <f t="shared" si="2"/>
        <v>9.6548841652734634</v>
      </c>
    </row>
    <row r="37" spans="1:14">
      <c r="G37" s="7">
        <v>23</v>
      </c>
      <c r="H37" s="8">
        <f t="shared" si="6"/>
        <v>1380</v>
      </c>
      <c r="I37">
        <f>H37*C15</f>
        <v>2415</v>
      </c>
      <c r="J37" s="9">
        <f>I37/A3/20</f>
        <v>28.839264389777885</v>
      </c>
      <c r="K37" s="10">
        <f t="shared" si="5"/>
        <v>71.160735610222119</v>
      </c>
      <c r="M37" s="9">
        <f>J37*C15*C14</f>
        <v>1009.3742536422259</v>
      </c>
      <c r="N37" s="12">
        <f t="shared" si="2"/>
        <v>10.093742536422258</v>
      </c>
    </row>
    <row r="38" spans="1:14">
      <c r="A38" t="s">
        <v>9</v>
      </c>
      <c r="G38" s="7">
        <v>24</v>
      </c>
      <c r="H38" s="8">
        <f t="shared" ref="H38:H49" si="7">G38*60</f>
        <v>1440</v>
      </c>
      <c r="I38">
        <f>H38*C15</f>
        <v>2520</v>
      </c>
      <c r="J38" s="9">
        <f>I38/A3/20</f>
        <v>30.093145450203007</v>
      </c>
      <c r="K38" s="10">
        <f t="shared" si="5"/>
        <v>69.906854549796989</v>
      </c>
      <c r="M38" s="9">
        <f>J38*C15*C14</f>
        <v>1053.2600907571052</v>
      </c>
      <c r="N38" s="12">
        <f t="shared" si="2"/>
        <v>10.532600907571052</v>
      </c>
    </row>
    <row r="39" spans="1:14">
      <c r="G39" s="7">
        <v>25</v>
      </c>
      <c r="H39" s="8">
        <f t="shared" si="7"/>
        <v>1500</v>
      </c>
      <c r="I39">
        <f>H39*C15</f>
        <v>2625</v>
      </c>
      <c r="J39" s="9">
        <f>I39/A3/20</f>
        <v>31.347026510628133</v>
      </c>
      <c r="K39" s="10">
        <f t="shared" si="5"/>
        <v>68.652973489371874</v>
      </c>
      <c r="M39" s="9">
        <f>J39*C15*C14</f>
        <v>1097.1459278719847</v>
      </c>
      <c r="N39" s="12">
        <f t="shared" si="2"/>
        <v>10.971459278719847</v>
      </c>
    </row>
    <row r="40" spans="1:14">
      <c r="G40" s="7">
        <v>26</v>
      </c>
      <c r="H40" s="8">
        <f t="shared" si="7"/>
        <v>1560</v>
      </c>
      <c r="I40">
        <f>H40*C15</f>
        <v>2730</v>
      </c>
      <c r="J40" s="9">
        <f>I40/A3/20</f>
        <v>32.600907571053256</v>
      </c>
      <c r="K40" s="10">
        <f t="shared" si="5"/>
        <v>67.399092428946744</v>
      </c>
      <c r="M40" s="9">
        <f>J40*C15*C14</f>
        <v>1141.0317649868639</v>
      </c>
      <c r="N40" s="12">
        <f t="shared" si="2"/>
        <v>11.410317649868638</v>
      </c>
    </row>
    <row r="41" spans="1:14">
      <c r="A41" t="s">
        <v>10</v>
      </c>
      <c r="B41" t="s">
        <v>11</v>
      </c>
      <c r="C41" t="s">
        <v>12</v>
      </c>
      <c r="G41" s="7">
        <v>27</v>
      </c>
      <c r="H41" s="8">
        <f t="shared" si="7"/>
        <v>1620</v>
      </c>
      <c r="I41">
        <f>H41*C15</f>
        <v>2835</v>
      </c>
      <c r="J41" s="9">
        <f>I41/A3/20</f>
        <v>33.854788631478385</v>
      </c>
      <c r="K41" s="10">
        <f t="shared" si="5"/>
        <v>66.145211368521615</v>
      </c>
      <c r="M41" s="9">
        <f>J41*C15*C14</f>
        <v>1184.9176021017436</v>
      </c>
      <c r="N41" s="12">
        <f t="shared" si="2"/>
        <v>11.849176021017435</v>
      </c>
    </row>
    <row r="42" spans="1:14">
      <c r="G42" s="7">
        <v>28</v>
      </c>
      <c r="H42" s="8">
        <f t="shared" si="7"/>
        <v>1680</v>
      </c>
      <c r="I42">
        <f>H42*C15</f>
        <v>2940</v>
      </c>
      <c r="J42" s="9">
        <f>I42/A3/20</f>
        <v>35.108669691903508</v>
      </c>
      <c r="K42" s="10">
        <f t="shared" si="5"/>
        <v>64.891330308096485</v>
      </c>
      <c r="M42" s="9">
        <f>J42*C15*C14</f>
        <v>1228.8034392166228</v>
      </c>
      <c r="N42" s="12">
        <f t="shared" si="2"/>
        <v>12.288034392166228</v>
      </c>
    </row>
    <row r="43" spans="1:14">
      <c r="G43" s="7">
        <v>29</v>
      </c>
      <c r="H43" s="8">
        <f t="shared" si="7"/>
        <v>1740</v>
      </c>
      <c r="I43">
        <f>H43*C15</f>
        <v>3045</v>
      </c>
      <c r="J43" s="9">
        <f>I43/A3/20</f>
        <v>36.36255075232863</v>
      </c>
      <c r="K43" s="10">
        <f t="shared" si="5"/>
        <v>63.63744924767137</v>
      </c>
      <c r="M43" s="9">
        <f>J43*C15*C14</f>
        <v>1272.6892763315022</v>
      </c>
      <c r="N43" s="12">
        <f t="shared" si="2"/>
        <v>12.726892763315023</v>
      </c>
    </row>
    <row r="44" spans="1:14">
      <c r="G44" s="7">
        <v>30</v>
      </c>
      <c r="H44" s="8">
        <f t="shared" si="7"/>
        <v>1800</v>
      </c>
      <c r="I44">
        <f>H44*C15</f>
        <v>3150</v>
      </c>
      <c r="J44" s="9">
        <f>I44/A3/20</f>
        <v>37.61643181275376</v>
      </c>
      <c r="K44" s="10">
        <f t="shared" si="5"/>
        <v>62.38356818724624</v>
      </c>
      <c r="M44" s="9">
        <f>J44*C15*C14</f>
        <v>1316.5751134463815</v>
      </c>
      <c r="N44" s="12">
        <f t="shared" si="2"/>
        <v>13.165751134463815</v>
      </c>
    </row>
    <row r="45" spans="1:14">
      <c r="G45" s="7">
        <v>31</v>
      </c>
      <c r="H45" s="8">
        <f t="shared" si="7"/>
        <v>1860</v>
      </c>
      <c r="I45">
        <f>H45*C15</f>
        <v>3255</v>
      </c>
      <c r="J45" s="9">
        <f>I45/A3/20</f>
        <v>38.870312873178889</v>
      </c>
      <c r="K45" s="10">
        <f t="shared" si="5"/>
        <v>61.129687126821111</v>
      </c>
      <c r="M45" s="9">
        <f>J45*C15*C14</f>
        <v>1360.4609505612611</v>
      </c>
      <c r="N45" s="12">
        <f t="shared" si="2"/>
        <v>13.604609505612611</v>
      </c>
    </row>
    <row r="46" spans="1:14">
      <c r="G46" s="7">
        <v>32</v>
      </c>
      <c r="H46" s="8">
        <f t="shared" si="7"/>
        <v>1920</v>
      </c>
      <c r="I46">
        <f>H46*C15</f>
        <v>3360</v>
      </c>
      <c r="J46" s="9">
        <f>I46/A3/20</f>
        <v>40.124193933604012</v>
      </c>
      <c r="K46" s="10">
        <f t="shared" si="5"/>
        <v>59.875806066395988</v>
      </c>
      <c r="M46" s="9">
        <f>J46*C15*C14</f>
        <v>1404.3467876761404</v>
      </c>
      <c r="N46" s="12">
        <f t="shared" si="2"/>
        <v>14.043467876761405</v>
      </c>
    </row>
    <row r="47" spans="1:14">
      <c r="G47" s="7">
        <v>33</v>
      </c>
      <c r="H47" s="8">
        <f t="shared" si="7"/>
        <v>1980</v>
      </c>
      <c r="I47">
        <f>H47*C15</f>
        <v>3465</v>
      </c>
      <c r="J47" s="9">
        <f>I47/A3/20</f>
        <v>41.378074994029134</v>
      </c>
      <c r="K47" s="10">
        <f t="shared" si="5"/>
        <v>58.621925005970866</v>
      </c>
      <c r="M47" s="9">
        <f>J47*C15*C14</f>
        <v>1448.2326247910196</v>
      </c>
      <c r="N47" s="12">
        <f t="shared" si="2"/>
        <v>14.482326247910196</v>
      </c>
    </row>
    <row r="48" spans="1:14">
      <c r="G48" s="7">
        <v>34</v>
      </c>
      <c r="H48" s="8">
        <f t="shared" si="7"/>
        <v>2040</v>
      </c>
      <c r="I48">
        <f>H48*C15</f>
        <v>3570</v>
      </c>
      <c r="J48" s="9">
        <f>I48/A3/20</f>
        <v>42.631956054454257</v>
      </c>
      <c r="K48" s="10">
        <f t="shared" si="5"/>
        <v>57.368043945545743</v>
      </c>
      <c r="M48" s="9">
        <f>J48*C15*C14</f>
        <v>1492.118461905899</v>
      </c>
      <c r="N48" s="12">
        <f t="shared" si="2"/>
        <v>14.921184619058991</v>
      </c>
    </row>
    <row r="49" spans="7:14">
      <c r="G49" s="7">
        <v>35</v>
      </c>
      <c r="H49" s="8">
        <f t="shared" si="7"/>
        <v>2100</v>
      </c>
      <c r="I49">
        <f>H49*C15</f>
        <v>3675</v>
      </c>
      <c r="J49" s="9">
        <f>I49/A3/20</f>
        <v>43.885837114879386</v>
      </c>
      <c r="K49" s="10">
        <f t="shared" si="5"/>
        <v>56.114162885120614</v>
      </c>
      <c r="M49" s="9">
        <f>J49*C15*C14</f>
        <v>1536.0042990207785</v>
      </c>
      <c r="N49" s="12">
        <f t="shared" si="2"/>
        <v>15.360042990207784</v>
      </c>
    </row>
    <row r="50" spans="7:14">
      <c r="G50" s="7">
        <v>36</v>
      </c>
      <c r="H50" s="8">
        <f t="shared" ref="H50:H52" si="8">G50*60</f>
        <v>2160</v>
      </c>
      <c r="I50">
        <f>H50*C15</f>
        <v>3780</v>
      </c>
      <c r="J50" s="9">
        <f>I50/A3/20</f>
        <v>45.139718175304509</v>
      </c>
      <c r="K50" s="10">
        <f t="shared" si="5"/>
        <v>54.860281824695491</v>
      </c>
      <c r="M50" s="9">
        <f>J50*C15*C14</f>
        <v>1579.8901361356579</v>
      </c>
      <c r="N50" s="12">
        <f t="shared" si="2"/>
        <v>15.798901361356579</v>
      </c>
    </row>
    <row r="51" spans="7:14">
      <c r="G51" s="7">
        <v>37</v>
      </c>
      <c r="H51" s="8">
        <f t="shared" si="8"/>
        <v>2220</v>
      </c>
      <c r="I51">
        <f>H51*C15</f>
        <v>3885</v>
      </c>
      <c r="J51" s="9">
        <f>I51/A3/20</f>
        <v>46.393599235729639</v>
      </c>
      <c r="K51" s="10">
        <f t="shared" si="5"/>
        <v>53.606400764270361</v>
      </c>
      <c r="M51" s="9">
        <f>J51*C15*C14</f>
        <v>1623.7759732505374</v>
      </c>
      <c r="N51" s="12">
        <f t="shared" si="2"/>
        <v>16.237759732505374</v>
      </c>
    </row>
    <row r="52" spans="7:14">
      <c r="G52" s="7">
        <v>38</v>
      </c>
      <c r="H52" s="8">
        <f t="shared" si="8"/>
        <v>2280</v>
      </c>
      <c r="I52">
        <f>H52*C15</f>
        <v>3990</v>
      </c>
      <c r="J52" s="9">
        <f>I52/A3/20</f>
        <v>47.647480296154761</v>
      </c>
      <c r="K52" s="10">
        <f t="shared" si="5"/>
        <v>52.352519703845239</v>
      </c>
      <c r="M52" s="9">
        <f>J52*C15*C14</f>
        <v>1667.6618103654166</v>
      </c>
      <c r="N52" s="12">
        <f t="shared" si="2"/>
        <v>16.676618103654167</v>
      </c>
    </row>
    <row r="53" spans="7:14">
      <c r="G53" s="7">
        <v>39</v>
      </c>
      <c r="H53" s="8">
        <f t="shared" ref="H53:H59" si="9">G53*60</f>
        <v>2340</v>
      </c>
      <c r="I53">
        <f>H53*C15</f>
        <v>4095</v>
      </c>
      <c r="J53" s="9">
        <f>I53/A3/20</f>
        <v>48.901361356579891</v>
      </c>
      <c r="K53" s="10">
        <f t="shared" si="5"/>
        <v>51.098638643420109</v>
      </c>
      <c r="M53" s="9">
        <f>J53*C15*C14</f>
        <v>1711.5476474802961</v>
      </c>
      <c r="N53" s="12">
        <f t="shared" si="2"/>
        <v>17.115476474802961</v>
      </c>
    </row>
    <row r="54" spans="7:14">
      <c r="G54" s="7">
        <v>40</v>
      </c>
      <c r="H54" s="8">
        <f t="shared" si="9"/>
        <v>2400</v>
      </c>
      <c r="I54">
        <f>H54*C15</f>
        <v>4200</v>
      </c>
      <c r="J54" s="9">
        <f>I54/A3/20</f>
        <v>50.155242417005013</v>
      </c>
      <c r="K54" s="10">
        <f t="shared" si="5"/>
        <v>49.844757582994987</v>
      </c>
      <c r="M54" s="9">
        <f>J54*C15*C14</f>
        <v>1755.4334845951755</v>
      </c>
      <c r="N54" s="12">
        <f t="shared" si="2"/>
        <v>17.554334845951754</v>
      </c>
    </row>
    <row r="55" spans="7:14">
      <c r="G55" s="7">
        <v>41</v>
      </c>
      <c r="H55" s="8">
        <f t="shared" si="9"/>
        <v>2460</v>
      </c>
      <c r="I55">
        <f>H55*C15</f>
        <v>4305</v>
      </c>
      <c r="J55" s="9">
        <f>I55/A3/20</f>
        <v>51.409123477430136</v>
      </c>
      <c r="K55" s="10">
        <f t="shared" si="5"/>
        <v>48.590876522569864</v>
      </c>
      <c r="M55" s="9">
        <f>J55*C15*C14</f>
        <v>1799.3193217100547</v>
      </c>
      <c r="N55" s="12">
        <f t="shared" si="2"/>
        <v>17.993193217100547</v>
      </c>
    </row>
    <row r="56" spans="7:14">
      <c r="G56" s="7">
        <v>42</v>
      </c>
      <c r="H56" s="8">
        <f t="shared" si="9"/>
        <v>2520</v>
      </c>
      <c r="I56">
        <f>H56*C15</f>
        <v>4410</v>
      </c>
      <c r="J56" s="9">
        <f>I56/A3/20</f>
        <v>52.663004537855258</v>
      </c>
      <c r="K56" s="10">
        <f t="shared" si="5"/>
        <v>47.336995462144742</v>
      </c>
      <c r="M56" s="9">
        <f>J56*C15*C14</f>
        <v>1843.205158824934</v>
      </c>
      <c r="N56" s="12">
        <f t="shared" si="2"/>
        <v>18.43205158824934</v>
      </c>
    </row>
    <row r="57" spans="7:14">
      <c r="G57" s="7">
        <v>43</v>
      </c>
      <c r="H57" s="8">
        <f t="shared" si="9"/>
        <v>2580</v>
      </c>
      <c r="I57">
        <f>H57*C15</f>
        <v>4515</v>
      </c>
      <c r="J57" s="9">
        <f>I57/A3/20</f>
        <v>53.916885598280388</v>
      </c>
      <c r="K57" s="10">
        <f t="shared" si="5"/>
        <v>46.083114401719612</v>
      </c>
      <c r="M57" s="9">
        <f>J57*C15*C14</f>
        <v>1887.0909959398136</v>
      </c>
      <c r="N57" s="12">
        <f t="shared" si="2"/>
        <v>18.870909959398137</v>
      </c>
    </row>
    <row r="58" spans="7:14">
      <c r="G58" s="7">
        <v>44</v>
      </c>
      <c r="H58" s="8">
        <f t="shared" si="9"/>
        <v>2640</v>
      </c>
      <c r="I58">
        <f>H58*C15</f>
        <v>4620</v>
      </c>
      <c r="J58" s="9">
        <f>I58/A3/20</f>
        <v>55.17076665870551</v>
      </c>
      <c r="K58" s="10">
        <f t="shared" si="5"/>
        <v>44.82923334129449</v>
      </c>
      <c r="M58" s="9">
        <f>J58*C15*C14</f>
        <v>1930.9768330546926</v>
      </c>
      <c r="N58" s="12">
        <f t="shared" si="2"/>
        <v>19.309768330546927</v>
      </c>
    </row>
    <row r="59" spans="7:14">
      <c r="G59" s="7">
        <v>45</v>
      </c>
      <c r="H59" s="8">
        <f t="shared" si="9"/>
        <v>2700</v>
      </c>
      <c r="I59">
        <f>H59*C15</f>
        <v>4725</v>
      </c>
      <c r="J59" s="9">
        <f>I59/A3/20</f>
        <v>56.424647719130647</v>
      </c>
      <c r="K59" s="10">
        <f t="shared" si="5"/>
        <v>43.575352280869353</v>
      </c>
      <c r="M59" s="9">
        <f>J59*C15*C14</f>
        <v>1974.8626701695728</v>
      </c>
      <c r="N59" s="12">
        <f t="shared" si="2"/>
        <v>19.748626701695727</v>
      </c>
    </row>
  </sheetData>
  <customSheetViews>
    <customSheetView guid="{67038EA4-85C0-4D37-88A7-1F4261DF96C2}" topLeftCell="C1">
      <selection activeCell="C16" sqref="C16"/>
      <pageMargins left="0.7" right="0.7" top="0.78740157499999996" bottom="0.78740157499999996" header="0.3" footer="0.3"/>
      <pageSetup paperSize="9" orientation="portrait" horizontalDpi="4294967293" verticalDpi="4294967293" r:id="rId1"/>
    </customSheetView>
  </customSheetViews>
  <pageMargins left="0.7" right="0.7" top="0.78740157499999996" bottom="0.78740157499999996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"/>
  <sheetViews>
    <sheetView topLeftCell="A7" workbookViewId="0">
      <selection activeCell="A3" sqref="A3"/>
    </sheetView>
  </sheetViews>
  <sheetFormatPr baseColWidth="10" defaultRowHeight="15"/>
  <sheetData>
    <row r="2" spans="1:1">
      <c r="A2" t="s">
        <v>13</v>
      </c>
    </row>
  </sheetData>
  <customSheetViews>
    <customSheetView guid="{67038EA4-85C0-4D37-88A7-1F4261DF96C2}" topLeftCell="A7">
      <selection activeCell="A3" sqref="A3"/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B31"/>
  <sheetViews>
    <sheetView workbookViewId="0">
      <selection activeCell="A26" sqref="A26:XFD26"/>
    </sheetView>
  </sheetViews>
  <sheetFormatPr baseColWidth="10" defaultRowHeight="15"/>
  <sheetData>
    <row r="4" spans="1:2">
      <c r="A4">
        <v>100</v>
      </c>
      <c r="B4">
        <v>0</v>
      </c>
    </row>
    <row r="5" spans="1:2">
      <c r="A5">
        <v>95</v>
      </c>
      <c r="B5">
        <v>1</v>
      </c>
    </row>
    <row r="6" spans="1:2">
      <c r="A6">
        <v>92</v>
      </c>
      <c r="B6">
        <v>2</v>
      </c>
    </row>
    <row r="7" spans="1:2">
      <c r="A7">
        <v>88</v>
      </c>
      <c r="B7">
        <v>3</v>
      </c>
    </row>
    <row r="8" spans="1:2">
      <c r="A8">
        <v>84</v>
      </c>
      <c r="B8">
        <v>4</v>
      </c>
    </row>
    <row r="9" spans="1:2">
      <c r="A9">
        <v>81</v>
      </c>
      <c r="B9">
        <v>5</v>
      </c>
    </row>
    <row r="10" spans="1:2">
      <c r="A10">
        <v>79</v>
      </c>
      <c r="B10">
        <v>6</v>
      </c>
    </row>
    <row r="11" spans="1:2">
      <c r="A11">
        <v>76</v>
      </c>
      <c r="B11">
        <v>7</v>
      </c>
    </row>
    <row r="12" spans="1:2">
      <c r="A12">
        <v>75</v>
      </c>
      <c r="B12">
        <v>8</v>
      </c>
    </row>
    <row r="13" spans="1:2">
      <c r="A13">
        <v>72</v>
      </c>
      <c r="B13">
        <v>9</v>
      </c>
    </row>
    <row r="14" spans="1:2">
      <c r="A14">
        <v>70</v>
      </c>
      <c r="B14">
        <v>10</v>
      </c>
    </row>
    <row r="15" spans="1:2">
      <c r="A15">
        <v>69</v>
      </c>
      <c r="B15">
        <v>11</v>
      </c>
    </row>
    <row r="16" spans="1:2">
      <c r="A16">
        <v>67</v>
      </c>
      <c r="B16">
        <v>12</v>
      </c>
    </row>
    <row r="17" spans="1:2">
      <c r="A17">
        <v>66</v>
      </c>
      <c r="B17">
        <v>13</v>
      </c>
    </row>
    <row r="18" spans="1:2">
      <c r="A18">
        <v>65</v>
      </c>
      <c r="B18">
        <v>14</v>
      </c>
    </row>
    <row r="19" spans="1:2">
      <c r="A19">
        <v>63</v>
      </c>
      <c r="B19">
        <v>15</v>
      </c>
    </row>
    <row r="20" spans="1:2">
      <c r="A20">
        <v>62</v>
      </c>
      <c r="B20">
        <v>16</v>
      </c>
    </row>
    <row r="21" spans="1:2">
      <c r="A21">
        <v>61</v>
      </c>
      <c r="B21">
        <v>17</v>
      </c>
    </row>
    <row r="22" spans="1:2">
      <c r="A22">
        <v>60</v>
      </c>
      <c r="B22">
        <v>18</v>
      </c>
    </row>
    <row r="23" spans="1:2">
      <c r="A23">
        <v>59</v>
      </c>
      <c r="B23">
        <v>19</v>
      </c>
    </row>
    <row r="24" spans="1:2">
      <c r="A24">
        <v>58</v>
      </c>
      <c r="B24">
        <v>20</v>
      </c>
    </row>
    <row r="25" spans="1:2">
      <c r="A25">
        <v>56</v>
      </c>
      <c r="B25">
        <v>22</v>
      </c>
    </row>
    <row r="26" spans="1:2">
      <c r="A26">
        <v>55</v>
      </c>
      <c r="B26">
        <v>24</v>
      </c>
    </row>
    <row r="27" spans="1:2">
      <c r="A27">
        <v>53</v>
      </c>
      <c r="B27">
        <v>25</v>
      </c>
    </row>
    <row r="28" spans="1:2">
      <c r="A28">
        <v>52</v>
      </c>
      <c r="B28">
        <v>26</v>
      </c>
    </row>
    <row r="29" spans="1:2">
      <c r="A29">
        <v>51</v>
      </c>
      <c r="B29">
        <v>27</v>
      </c>
    </row>
    <row r="30" spans="1:2">
      <c r="A30">
        <v>51</v>
      </c>
      <c r="B30">
        <v>29</v>
      </c>
    </row>
    <row r="31" spans="1:2">
      <c r="A31">
        <v>50</v>
      </c>
      <c r="B31">
        <v>30</v>
      </c>
    </row>
  </sheetData>
  <customSheetViews>
    <customSheetView guid="{67038EA4-85C0-4D37-88A7-1F4261DF96C2}">
      <selection activeCell="A26" sqref="A26:XFD26"/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opLeftCell="C1" workbookViewId="0">
      <selection activeCell="K17" sqref="K17"/>
    </sheetView>
  </sheetViews>
  <sheetFormatPr baseColWidth="10" defaultRowHeight="15"/>
  <cols>
    <col min="2" max="2" width="11.42578125" customWidth="1"/>
  </cols>
  <sheetData/>
  <customSheetViews>
    <customSheetView guid="{67038EA4-85C0-4D37-88A7-1F4261DF96C2}" topLeftCell="C1">
      <selection activeCell="K17" sqref="K17"/>
      <pageMargins left="0.7" right="0.7" top="0.78740157499999996" bottom="0.78740157499999996" header="0.3" footer="0.3"/>
      <pageSetup paperSize="9" orientation="landscape" horizontalDpi="4294967293" verticalDpi="4294967293" r:id="rId1"/>
    </customSheetView>
  </customSheetViews>
  <pageMargins left="0.7" right="0.7" top="0.78740157499999996" bottom="0.78740157499999996" header="0.3" footer="0.3"/>
  <pageSetup paperSize="9" orientation="landscape" horizontalDpi="4294967293" verticalDpi="4294967293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38:F65"/>
  <sheetViews>
    <sheetView tabSelected="1" topLeftCell="A46" workbookViewId="0">
      <selection activeCell="G67" sqref="G67"/>
    </sheetView>
  </sheetViews>
  <sheetFormatPr baseColWidth="10" defaultRowHeight="15"/>
  <sheetData>
    <row r="38" spans="1:1">
      <c r="A38" t="s">
        <v>28</v>
      </c>
    </row>
    <row r="39" spans="1:1">
      <c r="A39" t="s">
        <v>16</v>
      </c>
    </row>
    <row r="41" spans="1:1">
      <c r="A41" t="s">
        <v>17</v>
      </c>
    </row>
    <row r="43" spans="1:1">
      <c r="A43" s="13" t="s">
        <v>18</v>
      </c>
    </row>
    <row r="45" spans="1:1">
      <c r="A45" t="s">
        <v>19</v>
      </c>
    </row>
    <row r="46" spans="1:1">
      <c r="A46" t="s">
        <v>20</v>
      </c>
    </row>
    <row r="47" spans="1:1">
      <c r="A47" t="s">
        <v>21</v>
      </c>
    </row>
    <row r="48" spans="1:1">
      <c r="A48" t="s">
        <v>22</v>
      </c>
    </row>
    <row r="51" spans="1:6">
      <c r="A51" s="13" t="s">
        <v>23</v>
      </c>
    </row>
    <row r="53" spans="1:6">
      <c r="A53" t="s">
        <v>29</v>
      </c>
    </row>
    <row r="56" spans="1:6">
      <c r="A56" s="13" t="s">
        <v>24</v>
      </c>
    </row>
    <row r="58" spans="1:6">
      <c r="A58" t="s">
        <v>25</v>
      </c>
      <c r="C58" s="14">
        <v>0.5</v>
      </c>
      <c r="E58" t="s">
        <v>31</v>
      </c>
      <c r="F58" t="s">
        <v>33</v>
      </c>
    </row>
    <row r="59" spans="1:6">
      <c r="A59" t="s">
        <v>26</v>
      </c>
      <c r="C59" s="14">
        <v>0.4</v>
      </c>
      <c r="E59" t="s">
        <v>30</v>
      </c>
      <c r="F59" t="s">
        <v>34</v>
      </c>
    </row>
    <row r="60" spans="1:6">
      <c r="A60" t="s">
        <v>27</v>
      </c>
      <c r="E60" t="s">
        <v>31</v>
      </c>
      <c r="F60" t="s">
        <v>35</v>
      </c>
    </row>
    <row r="65" spans="1:1">
      <c r="A65" s="15" t="s">
        <v>32</v>
      </c>
    </row>
  </sheetData>
  <customSheetViews>
    <customSheetView guid="{67038EA4-85C0-4D37-88A7-1F4261DF96C2}">
      <selection activeCell="A58" sqref="A58"/>
      <pageMargins left="0.7" right="0.7" top="0.78740157499999996" bottom="0.78740157499999996" header="0.3" footer="0.3"/>
      <pageSetup paperSize="9" orientation="landscape" horizontalDpi="4294967293" verticalDpi="4294967293" r:id="rId1"/>
    </customSheetView>
  </customSheetViews>
  <pageMargins left="0.7" right="0.7" top="0.78740157499999996" bottom="0.78740157499999996" header="0.3" footer="0.3"/>
  <pageSetup paperSize="9" orientation="landscape" horizontalDpi="4294967293" verticalDpi="4294967293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customSheetViews>
    <customSheetView guid="{67038EA4-85C0-4D37-88A7-1F4261DF96C2}">
      <pageMargins left="0.7" right="0.7" top="0.78740157499999996" bottom="0.78740157499999996" header="0.3" footer="0.3"/>
    </customSheetView>
  </customSheetView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Tabelle1</vt:lpstr>
      <vt:lpstr>Diagramm Wasser abkühlung</vt:lpstr>
      <vt:lpstr>Temp. Messung</vt:lpstr>
      <vt:lpstr>Aufheizzeit</vt:lpstr>
      <vt:lpstr>Reduzierung der Rastzeiten</vt:lpstr>
      <vt:lpstr>Tabelle2</vt:lpstr>
    </vt:vector>
  </TitlesOfParts>
  <Company>MyCompany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Meiner</dc:creator>
  <cp:lastModifiedBy>Meiner</cp:lastModifiedBy>
  <dcterms:created xsi:type="dcterms:W3CDTF">2014-02-20T14:56:29Z</dcterms:created>
  <dcterms:modified xsi:type="dcterms:W3CDTF">2014-04-27T15:34:24Z</dcterms:modified>
</cp:coreProperties>
</file>